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yninoscar.rolon\Documents\Marlyn Rolon\EJECUCION PRESUPUESTAL\30-11-2021\"/>
    </mc:Choice>
  </mc:AlternateContent>
  <bookViews>
    <workbookView xWindow="0" yWindow="0" windowWidth="23040" windowHeight="906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S32" i="1" l="1"/>
  <c r="AG9" i="1" l="1"/>
  <c r="AG10" i="1"/>
  <c r="AG11" i="1"/>
  <c r="AG13" i="1"/>
  <c r="AG14" i="1"/>
  <c r="AG15" i="1"/>
  <c r="AG17" i="1"/>
  <c r="AG19" i="1"/>
  <c r="AG20" i="1"/>
  <c r="AG21" i="1"/>
  <c r="AG22" i="1"/>
  <c r="AG23" i="1"/>
  <c r="AG25" i="1"/>
  <c r="AG26" i="1"/>
  <c r="AG27" i="1"/>
  <c r="AG28" i="1"/>
  <c r="AG29" i="1"/>
  <c r="AG30" i="1"/>
  <c r="AG31" i="1"/>
  <c r="AG33" i="1"/>
  <c r="AC9" i="1"/>
  <c r="AC10" i="1"/>
  <c r="AC11" i="1"/>
  <c r="AC13" i="1"/>
  <c r="AC14" i="1"/>
  <c r="AC15" i="1"/>
  <c r="AC17" i="1"/>
  <c r="AC19" i="1"/>
  <c r="AC20" i="1"/>
  <c r="AC21" i="1"/>
  <c r="AC22" i="1"/>
  <c r="AC23" i="1"/>
  <c r="AC25" i="1"/>
  <c r="AC26" i="1"/>
  <c r="AC27" i="1"/>
  <c r="AC28" i="1"/>
  <c r="AC29" i="1"/>
  <c r="AC30" i="1"/>
  <c r="AC31" i="1"/>
  <c r="AC33" i="1"/>
  <c r="AB9" i="1"/>
  <c r="AB10" i="1"/>
  <c r="AB11" i="1"/>
  <c r="AB13" i="1"/>
  <c r="AB14" i="1"/>
  <c r="AB15" i="1"/>
  <c r="AB17" i="1"/>
  <c r="AB19" i="1"/>
  <c r="AB20" i="1"/>
  <c r="AB21" i="1"/>
  <c r="AB22" i="1"/>
  <c r="AB23" i="1"/>
  <c r="AB25" i="1"/>
  <c r="AB26" i="1"/>
  <c r="AB27" i="1"/>
  <c r="AB28" i="1"/>
  <c r="AB29" i="1"/>
  <c r="AB30" i="1"/>
  <c r="AB31" i="1"/>
  <c r="AB33" i="1"/>
  <c r="Z9" i="1"/>
  <c r="Z10" i="1"/>
  <c r="Z11" i="1"/>
  <c r="Z13" i="1"/>
  <c r="Z14" i="1"/>
  <c r="Z15" i="1"/>
  <c r="Z17" i="1"/>
  <c r="Z19" i="1"/>
  <c r="Z20" i="1"/>
  <c r="Z21" i="1"/>
  <c r="Z22" i="1"/>
  <c r="Z23" i="1"/>
  <c r="Z25" i="1"/>
  <c r="Z26" i="1"/>
  <c r="Z27" i="1"/>
  <c r="Z28" i="1"/>
  <c r="Z29" i="1"/>
  <c r="Z30" i="1"/>
  <c r="Z31" i="1"/>
  <c r="Z33" i="1"/>
  <c r="X9" i="1"/>
  <c r="X10" i="1"/>
  <c r="X11" i="1"/>
  <c r="X13" i="1"/>
  <c r="X14" i="1"/>
  <c r="X15" i="1"/>
  <c r="X17" i="1"/>
  <c r="X19" i="1"/>
  <c r="X20" i="1"/>
  <c r="X21" i="1"/>
  <c r="X22" i="1"/>
  <c r="X23" i="1"/>
  <c r="X25" i="1"/>
  <c r="X26" i="1"/>
  <c r="X27" i="1"/>
  <c r="X28" i="1"/>
  <c r="X29" i="1"/>
  <c r="X30" i="1"/>
  <c r="X31" i="1"/>
  <c r="X33" i="1"/>
  <c r="R32" i="1"/>
  <c r="T32" i="1"/>
  <c r="U32" i="1"/>
  <c r="V32" i="1"/>
  <c r="W32" i="1"/>
  <c r="Y32" i="1"/>
  <c r="Z32" i="1" s="1"/>
  <c r="AA32" i="1"/>
  <c r="AD32" i="1"/>
  <c r="AE32" i="1"/>
  <c r="AF32" i="1"/>
  <c r="R24" i="1"/>
  <c r="S24" i="1"/>
  <c r="T24" i="1"/>
  <c r="U24" i="1"/>
  <c r="V24" i="1"/>
  <c r="W24" i="1"/>
  <c r="Y24" i="1"/>
  <c r="Z24" i="1" s="1"/>
  <c r="AA24" i="1"/>
  <c r="AD24" i="1"/>
  <c r="AE24" i="1"/>
  <c r="R18" i="1"/>
  <c r="S18" i="1"/>
  <c r="T18" i="1"/>
  <c r="U18" i="1"/>
  <c r="V18" i="1"/>
  <c r="W18" i="1"/>
  <c r="Y18" i="1"/>
  <c r="Z18" i="1" s="1"/>
  <c r="AA18" i="1"/>
  <c r="AD18" i="1"/>
  <c r="AE18" i="1"/>
  <c r="AF18" i="1"/>
  <c r="R16" i="1"/>
  <c r="S16" i="1"/>
  <c r="T16" i="1"/>
  <c r="U16" i="1"/>
  <c r="V16" i="1"/>
  <c r="W16" i="1"/>
  <c r="Y16" i="1"/>
  <c r="Z16" i="1" s="1"/>
  <c r="AA16" i="1"/>
  <c r="AD16" i="1"/>
  <c r="AE16" i="1"/>
  <c r="R12" i="1"/>
  <c r="S12" i="1"/>
  <c r="T12" i="1"/>
  <c r="U12" i="1"/>
  <c r="V12" i="1"/>
  <c r="X12" i="1" s="1"/>
  <c r="W12" i="1"/>
  <c r="Y12" i="1"/>
  <c r="Z12" i="1" s="1"/>
  <c r="AA12" i="1"/>
  <c r="AC12" i="1" s="1"/>
  <c r="AD12" i="1"/>
  <c r="AE12" i="1"/>
  <c r="AG12" i="1" s="1"/>
  <c r="AG16" i="1" l="1"/>
  <c r="AG32" i="1"/>
  <c r="AC16" i="1"/>
  <c r="X24" i="1"/>
  <c r="AC32" i="1"/>
  <c r="X18" i="1"/>
  <c r="V8" i="1"/>
  <c r="AD8" i="1"/>
  <c r="X16" i="1"/>
  <c r="AB18" i="1"/>
  <c r="AG24" i="1"/>
  <c r="X32" i="1"/>
  <c r="R8" i="1"/>
  <c r="AE8" i="1"/>
  <c r="AA8" i="1"/>
  <c r="AB32" i="1"/>
  <c r="AB24" i="1"/>
  <c r="AB16" i="1"/>
  <c r="AB12" i="1"/>
  <c r="AC18" i="1"/>
  <c r="AC24" i="1"/>
  <c r="AG18" i="1"/>
  <c r="T8" i="1"/>
  <c r="X8" i="1" s="1"/>
  <c r="Y8" i="1"/>
  <c r="U8" i="1"/>
  <c r="W8" i="1"/>
  <c r="S8" i="1"/>
  <c r="AB8" i="1" l="1"/>
  <c r="AC8" i="1"/>
  <c r="Z8" i="1"/>
  <c r="AG8" i="1"/>
  <c r="Q32" i="1"/>
  <c r="Q24" i="1"/>
  <c r="Q18" i="1"/>
  <c r="Q16" i="1"/>
  <c r="Q12" i="1"/>
  <c r="Q8" i="1" l="1"/>
</calcChain>
</file>

<file path=xl/sharedStrings.xml><?xml version="1.0" encoding="utf-8"?>
<sst xmlns="http://schemas.openxmlformats.org/spreadsheetml/2006/main" count="292" uniqueCount="99">
  <si>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</si>
  <si>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</si>
  <si>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</si>
  <si>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</si>
  <si>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</si>
  <si>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</si>
  <si>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</si>
  <si>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</si>
  <si>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</si>
  <si>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</si>
  <si>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</si>
  <si>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</si>
  <si>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</si>
  <si>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</si>
  <si>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</si>
  <si>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</si>
  <si>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</si>
  <si>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</si>
  <si>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</si>
  <si>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</si>
  <si>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</si>
  <si>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</si>
  <si>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</si>
  <si>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</si>
  <si>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</si>
  <si>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</si>
  <si>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</si>
  <si>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</si>
  <si>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</si>
  <si>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</si>
  <si>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</si>
  <si>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</si>
  <si>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</si>
  <si>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</si>
  <si>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</si>
  <si>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</si>
  <si>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</si>
  <si>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</si>
  <si>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</si>
  <si>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</si>
  <si>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</si>
  <si>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</si>
  <si>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</si>
  <si>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</si>
  <si>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</si>
  <si>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</si>
  <si>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</si>
  <si>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</si>
  <si>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</si>
  <si>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</si>
  <si>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</si>
  <si>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</si>
  <si>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</si>
  <si>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</si>
  <si>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</si>
  <si>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</si>
  <si>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</si>
  <si>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</si>
  <si>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</si>
  <si>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</si>
  <si>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SSF</t>
  </si>
  <si>
    <t>11</t>
  </si>
  <si>
    <t>C-1707-1100-4</t>
  </si>
  <si>
    <t>C</t>
  </si>
  <si>
    <t>1707</t>
  </si>
  <si>
    <t>1100</t>
  </si>
  <si>
    <t>4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</si>
  <si>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</si>
  <si>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</si>
  <si>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</si>
  <si>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NACIONAL-[PREVIO CONCEPTO DNP]</t>
  </si>
  <si>
    <t>21</t>
  </si>
  <si>
    <t>C-1708-1100-4</t>
  </si>
  <si>
    <t>1708</t>
  </si>
  <si>
    <t>FORTALECIMIENTO DEL SERVICIO ESTADÍSTICO PESQUERO COLOMBIANO A NIVEL  NACIONAL-[PREVIO CONCEPTO DNP]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</si>
  <si>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</si>
  <si>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</si>
  <si>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</si>
  <si>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</si>
  <si>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</si>
  <si>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</si>
  <si>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</si>
  <si>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</si>
  <si>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</si>
  <si>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</si>
  <si>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</si>
  <si>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INVERSION</t>
  </si>
  <si>
    <t>TOTAL PRESUPUESTO</t>
  </si>
  <si>
    <t>%CDP / APROP. VGENTE</t>
  </si>
  <si>
    <t>%COMP / APROP. VGENTE</t>
  </si>
  <si>
    <t>%OBLIG / COMP</t>
  </si>
  <si>
    <t>%OBLIG  / APROP. VGENTE</t>
  </si>
  <si>
    <t>%PAGOS / APROP. VGENTE</t>
  </si>
  <si>
    <t>PROCESO GESTION FINANCIERA</t>
  </si>
  <si>
    <t>Código: FT-GF-026</t>
  </si>
  <si>
    <t>Versión: 1</t>
  </si>
  <si>
    <t>FORMATO EJECUCION PRESUPUESTAL</t>
  </si>
  <si>
    <t>Vigencia desde: 26/03/2020</t>
  </si>
  <si>
    <t>UNIDAD ADMINISTRATIVA ESPECIAL AUTORIDAD NACIONAL DE ACUICULTURA Y PESCA
EJECUCIÓN PRESUPUESTAL  A 30 NOVIEMBRE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</si>
</sst>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-&quot;$&quot;\ #,##0.00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Work Sans Light"/>
    </font>
    <font>
      <sz val="10"/>
      <color theme="1"/>
      <name val="Work Sans Light"/>
    </font>
    <font>
      <b/>
      <sz val="11"/>
      <color theme="1"/>
      <name val="Work Sans Ligh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rgb="FF2888F7"/>
      </left>
      <right/>
      <top/>
      <bottom style="thin">
        <color rgb="FF2888F7"/>
      </bottom>
      <diagonal/>
    </border>
    <border>
      <left/>
      <right/>
      <top/>
      <bottom style="thin">
        <color rgb="FF2888F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4" xfId="0" applyNumberFormat="1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horizontal="center" vertical="center" wrapText="1" readingOrder="1"/>
    </xf>
    <xf numFmtId="0" fontId="6" fillId="0" borderId="6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0" fontId="2" fillId="0" borderId="8" xfId="0" applyNumberFormat="1" applyFont="1" applyFill="1" applyBorder="1" applyAlignment="1">
      <alignment horizontal="left" vertical="center" wrapText="1" readingOrder="1"/>
    </xf>
    <xf numFmtId="0" fontId="3" fillId="0" borderId="8" xfId="0" applyNumberFormat="1" applyFont="1" applyFill="1" applyBorder="1" applyAlignment="1">
      <alignment vertical="center" wrapText="1" readingOrder="1"/>
    </xf>
    <xf numFmtId="0" fontId="3" fillId="0" borderId="8" xfId="0" applyNumberFormat="1" applyFont="1" applyFill="1" applyBorder="1" applyAlignment="1">
      <alignment horizontal="left" vertical="center" wrapText="1" readingOrder="1"/>
    </xf>
    <xf numFmtId="0" fontId="4" fillId="0" borderId="8" xfId="0" applyNumberFormat="1" applyFont="1" applyFill="1" applyBorder="1" applyAlignment="1">
      <alignment horizontal="right" vertical="center" wrapText="1" readingOrder="1"/>
    </xf>
    <xf numFmtId="0" fontId="1" fillId="0" borderId="3" xfId="0" applyFont="1" applyFill="1" applyBorder="1"/>
    <xf numFmtId="164" fontId="6" fillId="0" borderId="3" xfId="0" applyNumberFormat="1" applyFont="1" applyFill="1" applyBorder="1" applyAlignment="1">
      <alignment horizontal="right" vertical="center" wrapText="1" readingOrder="1"/>
    </xf>
    <xf numFmtId="9" fontId="6" fillId="0" borderId="3" xfId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164" fontId="3" fillId="0" borderId="3" xfId="0" applyNumberFormat="1" applyFont="1" applyFill="1" applyBorder="1" applyAlignment="1">
      <alignment horizontal="right" vertical="center" wrapText="1" readingOrder="1"/>
    </xf>
    <xf numFmtId="9" fontId="6" fillId="0" borderId="10" xfId="1" applyFont="1" applyFill="1" applyBorder="1" applyAlignment="1">
      <alignment horizontal="right" vertical="center" wrapText="1" readingOrder="1"/>
    </xf>
    <xf numFmtId="0" fontId="3" fillId="0" borderId="9" xfId="0" applyNumberFormat="1" applyFont="1" applyFill="1" applyBorder="1" applyAlignment="1">
      <alignment horizontal="center" vertical="center" wrapText="1" readingOrder="1"/>
    </xf>
    <xf numFmtId="0" fontId="3" fillId="0" borderId="11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164" fontId="6" fillId="0" borderId="4" xfId="0" applyNumberFormat="1" applyFont="1" applyFill="1" applyBorder="1" applyAlignment="1">
      <alignment horizontal="right" vertical="center" wrapText="1" readingOrder="1"/>
    </xf>
    <xf numFmtId="9" fontId="6" fillId="0" borderId="4" xfId="1" applyFont="1" applyFill="1" applyBorder="1" applyAlignment="1">
      <alignment horizontal="right" vertical="center" wrapText="1" readingOrder="1"/>
    </xf>
    <xf numFmtId="0" fontId="1" fillId="0" borderId="4" xfId="0" applyFont="1" applyFill="1" applyBorder="1"/>
    <xf numFmtId="9" fontId="6" fillId="0" borderId="12" xfId="1" applyFont="1" applyFill="1" applyBorder="1" applyAlignment="1">
      <alignment horizontal="right" vertical="center" wrapText="1" readingOrder="1"/>
    </xf>
    <xf numFmtId="0" fontId="2" fillId="0" borderId="13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164" fontId="6" fillId="0" borderId="2" xfId="0" applyNumberFormat="1" applyFont="1" applyFill="1" applyBorder="1" applyAlignment="1">
      <alignment horizontal="right" vertical="center" wrapText="1" readingOrder="1"/>
    </xf>
    <xf numFmtId="9" fontId="6" fillId="0" borderId="2" xfId="1" applyFont="1" applyFill="1" applyBorder="1" applyAlignment="1">
      <alignment horizontal="right" vertical="center" wrapText="1" readingOrder="1"/>
    </xf>
    <xf numFmtId="0" fontId="1" fillId="0" borderId="2" xfId="0" applyFont="1" applyFill="1" applyBorder="1"/>
    <xf numFmtId="9" fontId="6" fillId="0" borderId="14" xfId="1" applyFont="1" applyFill="1" applyBorder="1" applyAlignment="1">
      <alignment horizontal="right" vertical="center" wrapText="1" readingOrder="1"/>
    </xf>
    <xf numFmtId="0" fontId="2" fillId="0" borderId="1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1" fillId="0" borderId="5" xfId="0" applyFont="1" applyFill="1" applyBorder="1"/>
    <xf numFmtId="0" fontId="7" fillId="0" borderId="16" xfId="0" applyNumberFormat="1" applyFont="1" applyFill="1" applyBorder="1" applyAlignment="1">
      <alignment vertical="center" wrapText="1" readingOrder="1"/>
    </xf>
    <xf numFmtId="0" fontId="2" fillId="0" borderId="17" xfId="0" applyNumberFormat="1" applyFont="1" applyFill="1" applyBorder="1" applyAlignment="1">
      <alignment vertical="center" wrapText="1" readingOrder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83820</xdr:colOff>
      <xdr:row>0</xdr:row>
      <xdr:rowOff>30480</xdr:rowOff>
    </xdr:from>
    <xdr:ext cx="2257425" cy="666750"/>
    <xdr:pic>
      <xdr:nvPicPr>
        <xdr:cNvPr id="5" name="image1.png" title="Imagen">
          <a:extLst>
            <a:ext uri="{FF2B5EF4-FFF2-40B4-BE49-F238E27FC236}">
              <a16:creationId xmlns="" xmlns:a16="http://schemas.microsoft.com/office/drawing/2014/main" id="{4337000D-C577-4303-96BB-DB9E5140FA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4445" y="30480"/>
          <a:ext cx="225742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"/>
  <sheetViews>
    <sheetView showGridLines="0" tabSelected="1" topLeftCell="C1" zoomScale="51" zoomScaleNormal="51" workbookViewId="0">
      <selection activeCell="AG33" sqref="C1:AG33"/>
    </sheetView>
  </sheetViews>
  <sheetFormatPr baseColWidth="10" defaultRowHeight="15"/>
  <cols>
    <col min="1" max="1" width="4" hidden="1" customWidth="1"/>
    <col min="2" max="2" width="4.5703125" hidden="1" customWidth="1"/>
    <col min="3" max="3" width="12" customWidth="1"/>
    <col min="4" max="11" width="5.42578125" hidden="1" customWidth="1"/>
    <col min="12" max="12" width="7" hidden="1" customWidth="1"/>
    <col min="13" max="13" width="7.7109375" hidden="1" customWidth="1"/>
    <col min="14" max="15" width="6.28515625" customWidth="1"/>
    <col min="16" max="16" width="27.7109375" customWidth="1"/>
    <col min="17" max="20" width="23.42578125" customWidth="1"/>
    <col min="21" max="21" width="17.7109375" customWidth="1"/>
    <col min="22" max="22" width="23.140625" customWidth="1"/>
    <col min="23" max="23" width="13.42578125" hidden="1" customWidth="1"/>
    <col min="24" max="24" width="9.7109375" customWidth="1"/>
    <col min="25" max="25" width="21.85546875" customWidth="1"/>
    <col min="26" max="26" width="8.85546875" customWidth="1"/>
    <col min="27" max="27" width="21.5703125" customWidth="1"/>
    <col min="28" max="29" width="10.7109375" customWidth="1"/>
    <col min="30" max="30" width="13.42578125" hidden="1" customWidth="1"/>
    <col min="31" max="31" width="22.140625" customWidth="1"/>
    <col min="32" max="32" width="0" hidden="1" customWidth="1"/>
    <col min="33" max="33" width="8" customWidth="1"/>
  </cols>
  <sheetData>
    <row r="1" spans="1:33" ht="15" customHeight="1"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8" t="s">
        <v>93</v>
      </c>
      <c r="S1" s="49"/>
      <c r="T1" s="49"/>
      <c r="U1" s="49"/>
      <c r="V1" s="49"/>
      <c r="W1" s="49"/>
      <c r="X1" s="49"/>
      <c r="Y1" s="49"/>
      <c r="Z1" s="49"/>
      <c r="AA1" s="49"/>
      <c r="AB1" s="56" t="s">
        <v>94</v>
      </c>
      <c r="AC1" s="57"/>
      <c r="AD1" s="57"/>
      <c r="AE1" s="57"/>
      <c r="AF1" s="57"/>
      <c r="AG1" s="58"/>
    </row>
    <row r="2" spans="1:33"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  <c r="R2" s="54"/>
      <c r="S2" s="55"/>
      <c r="T2" s="55"/>
      <c r="U2" s="55"/>
      <c r="V2" s="55"/>
      <c r="W2" s="55"/>
      <c r="X2" s="55"/>
      <c r="Y2" s="55"/>
      <c r="Z2" s="55"/>
      <c r="AA2" s="55"/>
      <c r="AB2" s="59" t="s">
        <v>95</v>
      </c>
      <c r="AC2" s="60"/>
      <c r="AD2" s="60"/>
      <c r="AE2" s="60"/>
      <c r="AF2" s="60"/>
      <c r="AG2" s="61"/>
    </row>
    <row r="3" spans="1:33" ht="15" customHeight="1"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  <c r="R3" s="48" t="s">
        <v>96</v>
      </c>
      <c r="S3" s="49"/>
      <c r="T3" s="49"/>
      <c r="U3" s="49"/>
      <c r="V3" s="49"/>
      <c r="W3" s="49"/>
      <c r="X3" s="49"/>
      <c r="Y3" s="49"/>
      <c r="Z3" s="49"/>
      <c r="AA3" s="49"/>
      <c r="AB3" s="59"/>
      <c r="AC3" s="60"/>
      <c r="AD3" s="60"/>
      <c r="AE3" s="60"/>
      <c r="AF3" s="60"/>
      <c r="AG3" s="61"/>
    </row>
    <row r="4" spans="1:33" ht="15.75" customHeight="1" thickBot="1"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  <c r="R4" s="51"/>
      <c r="S4" s="52"/>
      <c r="T4" s="52"/>
      <c r="U4" s="52"/>
      <c r="V4" s="52"/>
      <c r="W4" s="52"/>
      <c r="X4" s="52"/>
      <c r="Y4" s="52"/>
      <c r="Z4" s="52"/>
      <c r="AA4" s="52"/>
      <c r="AB4" s="42" t="s">
        <v>97</v>
      </c>
      <c r="AC4" s="43"/>
      <c r="AD4" s="43"/>
      <c r="AE4" s="43"/>
      <c r="AF4" s="43"/>
      <c r="AG4" s="44"/>
    </row>
    <row r="5" spans="1:33" ht="31.5" customHeight="1" thickBot="1">
      <c r="A5" s="1"/>
      <c r="B5" s="2"/>
      <c r="C5" s="45" t="s">
        <v>98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7"/>
    </row>
    <row r="6" spans="1:33" ht="15.75" thickBot="1">
      <c r="A6" s="8"/>
      <c r="B6" s="8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31.15" customHeight="1" thickBot="1">
      <c r="A7" s="37" t="s">
        <v>1</v>
      </c>
      <c r="B7" s="38" t="s">
        <v>2</v>
      </c>
      <c r="C7" s="38" t="s">
        <v>3</v>
      </c>
      <c r="D7" s="38" t="s">
        <v>4</v>
      </c>
      <c r="E7" s="38" t="s">
        <v>5</v>
      </c>
      <c r="F7" s="38" t="s">
        <v>6</v>
      </c>
      <c r="G7" s="38" t="s">
        <v>7</v>
      </c>
      <c r="H7" s="38" t="s">
        <v>8</v>
      </c>
      <c r="I7" s="38" t="s">
        <v>9</v>
      </c>
      <c r="J7" s="38" t="s">
        <v>10</v>
      </c>
      <c r="K7" s="38" t="s">
        <v>11</v>
      </c>
      <c r="L7" s="38" t="s">
        <v>12</v>
      </c>
      <c r="M7" s="38" t="s">
        <v>13</v>
      </c>
      <c r="N7" s="38" t="s">
        <v>14</v>
      </c>
      <c r="O7" s="38" t="s">
        <v>15</v>
      </c>
      <c r="P7" s="38" t="s">
        <v>16</v>
      </c>
      <c r="Q7" s="38" t="s">
        <v>17</v>
      </c>
      <c r="R7" s="38" t="s">
        <v>18</v>
      </c>
      <c r="S7" s="38" t="s">
        <v>19</v>
      </c>
      <c r="T7" s="38" t="s">
        <v>20</v>
      </c>
      <c r="U7" s="38" t="s">
        <v>21</v>
      </c>
      <c r="V7" s="38" t="s">
        <v>22</v>
      </c>
      <c r="W7" s="38" t="s">
        <v>23</v>
      </c>
      <c r="X7" s="6" t="s">
        <v>88</v>
      </c>
      <c r="Y7" s="38" t="s">
        <v>24</v>
      </c>
      <c r="Z7" s="6" t="s">
        <v>89</v>
      </c>
      <c r="AA7" s="38" t="s">
        <v>25</v>
      </c>
      <c r="AB7" s="6" t="s">
        <v>90</v>
      </c>
      <c r="AC7" s="6" t="s">
        <v>91</v>
      </c>
      <c r="AD7" s="38" t="s">
        <v>26</v>
      </c>
      <c r="AE7" s="38" t="s">
        <v>27</v>
      </c>
      <c r="AF7" s="39"/>
      <c r="AG7" s="7" t="s">
        <v>92</v>
      </c>
    </row>
    <row r="8" spans="1:33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" t="s">
        <v>81</v>
      </c>
      <c r="Q8" s="33">
        <f>Q12+Q16+Q18+Q24</f>
        <v>13670531000</v>
      </c>
      <c r="R8" s="33">
        <f t="shared" ref="R8:AE8" si="0">R12+R16+R18+R24</f>
        <v>345604888</v>
      </c>
      <c r="S8" s="33">
        <f t="shared" si="0"/>
        <v>345604888</v>
      </c>
      <c r="T8" s="33">
        <f t="shared" si="0"/>
        <v>13670531000</v>
      </c>
      <c r="U8" s="33">
        <f t="shared" si="0"/>
        <v>0</v>
      </c>
      <c r="V8" s="33">
        <f t="shared" si="0"/>
        <v>13592872308.059999</v>
      </c>
      <c r="W8" s="33">
        <f t="shared" si="0"/>
        <v>77658691.939999998</v>
      </c>
      <c r="X8" s="34">
        <f>V8/T8</f>
        <v>0.99431926295035644</v>
      </c>
      <c r="Y8" s="33">
        <f t="shared" si="0"/>
        <v>11970171121.01</v>
      </c>
      <c r="Z8" s="34">
        <f>Y8/T8</f>
        <v>0.87561859308976364</v>
      </c>
      <c r="AA8" s="33">
        <f t="shared" si="0"/>
        <v>11759539957.799999</v>
      </c>
      <c r="AB8" s="34">
        <f>AA8/Y8</f>
        <v>0.98240366314895011</v>
      </c>
      <c r="AC8" s="34">
        <f>AA8/T8</f>
        <v>0.86021091337271383</v>
      </c>
      <c r="AD8" s="33">
        <f t="shared" si="0"/>
        <v>11759539957.799999</v>
      </c>
      <c r="AE8" s="33">
        <f t="shared" si="0"/>
        <v>11759539957.799999</v>
      </c>
      <c r="AF8" s="35"/>
      <c r="AG8" s="36">
        <f>AE8/T8</f>
        <v>0.86021091337271383</v>
      </c>
    </row>
    <row r="9" spans="1:33" ht="52.5" customHeight="1">
      <c r="A9" s="22" t="s">
        <v>28</v>
      </c>
      <c r="B9" s="18" t="s">
        <v>29</v>
      </c>
      <c r="C9" s="19" t="s">
        <v>30</v>
      </c>
      <c r="D9" s="17" t="s">
        <v>31</v>
      </c>
      <c r="E9" s="17" t="s">
        <v>32</v>
      </c>
      <c r="F9" s="17" t="s">
        <v>32</v>
      </c>
      <c r="G9" s="17" t="s">
        <v>32</v>
      </c>
      <c r="H9" s="17"/>
      <c r="I9" s="17"/>
      <c r="J9" s="17"/>
      <c r="K9" s="17"/>
      <c r="L9" s="17"/>
      <c r="M9" s="17" t="s">
        <v>33</v>
      </c>
      <c r="N9" s="17" t="s">
        <v>34</v>
      </c>
      <c r="O9" s="17" t="s">
        <v>35</v>
      </c>
      <c r="P9" s="18" t="s">
        <v>36</v>
      </c>
      <c r="Q9" s="20">
        <v>6834081000</v>
      </c>
      <c r="R9" s="20">
        <v>257600000</v>
      </c>
      <c r="S9" s="20">
        <v>0</v>
      </c>
      <c r="T9" s="20">
        <v>7091681000</v>
      </c>
      <c r="U9" s="20">
        <v>0</v>
      </c>
      <c r="V9" s="20">
        <v>7091681000</v>
      </c>
      <c r="W9" s="20">
        <v>0</v>
      </c>
      <c r="X9" s="16">
        <f t="shared" ref="X9:X33" si="1">V9/T9</f>
        <v>1</v>
      </c>
      <c r="Y9" s="20">
        <v>6448752332</v>
      </c>
      <c r="Z9" s="16">
        <f t="shared" ref="Z9:Z33" si="2">Y9/T9</f>
        <v>0.90934044156808524</v>
      </c>
      <c r="AA9" s="20">
        <v>6448525171</v>
      </c>
      <c r="AB9" s="16">
        <f t="shared" ref="AB9:AB33" si="3">AA9/Y9</f>
        <v>0.99996477442638432</v>
      </c>
      <c r="AC9" s="16">
        <f t="shared" ref="AC9:AC33" si="4">AA9/T9</f>
        <v>0.90930840952941905</v>
      </c>
      <c r="AD9" s="20">
        <v>6448525171</v>
      </c>
      <c r="AE9" s="20">
        <v>6448525171</v>
      </c>
      <c r="AF9" s="14"/>
      <c r="AG9" s="21">
        <f t="shared" ref="AG9:AG33" si="5">AE9/T9</f>
        <v>0.90930840952941905</v>
      </c>
    </row>
    <row r="10" spans="1:33" ht="52.5" customHeight="1">
      <c r="A10" s="22" t="s">
        <v>28</v>
      </c>
      <c r="B10" s="18" t="s">
        <v>29</v>
      </c>
      <c r="C10" s="19" t="s">
        <v>37</v>
      </c>
      <c r="D10" s="17" t="s">
        <v>31</v>
      </c>
      <c r="E10" s="17" t="s">
        <v>32</v>
      </c>
      <c r="F10" s="17" t="s">
        <v>32</v>
      </c>
      <c r="G10" s="17" t="s">
        <v>38</v>
      </c>
      <c r="H10" s="17"/>
      <c r="I10" s="17"/>
      <c r="J10" s="17"/>
      <c r="K10" s="17"/>
      <c r="L10" s="17"/>
      <c r="M10" s="17" t="s">
        <v>33</v>
      </c>
      <c r="N10" s="17" t="s">
        <v>34</v>
      </c>
      <c r="O10" s="17" t="s">
        <v>35</v>
      </c>
      <c r="P10" s="18" t="s">
        <v>39</v>
      </c>
      <c r="Q10" s="20">
        <v>2670919000</v>
      </c>
      <c r="R10" s="20">
        <v>0</v>
      </c>
      <c r="S10" s="20">
        <v>32500000</v>
      </c>
      <c r="T10" s="20">
        <v>2638419000</v>
      </c>
      <c r="U10" s="20">
        <v>0</v>
      </c>
      <c r="V10" s="20">
        <v>2638419000</v>
      </c>
      <c r="W10" s="20">
        <v>0</v>
      </c>
      <c r="X10" s="16">
        <f t="shared" si="1"/>
        <v>1</v>
      </c>
      <c r="Y10" s="20">
        <v>2134531600</v>
      </c>
      <c r="Z10" s="16">
        <f t="shared" si="2"/>
        <v>0.80901918914319526</v>
      </c>
      <c r="AA10" s="20">
        <v>2134531600</v>
      </c>
      <c r="AB10" s="16">
        <f t="shared" si="3"/>
        <v>1</v>
      </c>
      <c r="AC10" s="16">
        <f t="shared" si="4"/>
        <v>0.80901918914319526</v>
      </c>
      <c r="AD10" s="20">
        <v>2134531600</v>
      </c>
      <c r="AE10" s="20">
        <v>2134531600</v>
      </c>
      <c r="AF10" s="14"/>
      <c r="AG10" s="21">
        <f t="shared" si="5"/>
        <v>0.80901918914319526</v>
      </c>
    </row>
    <row r="11" spans="1:33" ht="52.5" customHeight="1">
      <c r="A11" s="22" t="s">
        <v>28</v>
      </c>
      <c r="B11" s="18" t="s">
        <v>29</v>
      </c>
      <c r="C11" s="19" t="s">
        <v>40</v>
      </c>
      <c r="D11" s="17" t="s">
        <v>31</v>
      </c>
      <c r="E11" s="17" t="s">
        <v>32</v>
      </c>
      <c r="F11" s="17" t="s">
        <v>32</v>
      </c>
      <c r="G11" s="17" t="s">
        <v>41</v>
      </c>
      <c r="H11" s="17"/>
      <c r="I11" s="17"/>
      <c r="J11" s="17"/>
      <c r="K11" s="17"/>
      <c r="L11" s="17"/>
      <c r="M11" s="17" t="s">
        <v>33</v>
      </c>
      <c r="N11" s="17" t="s">
        <v>34</v>
      </c>
      <c r="O11" s="17" t="s">
        <v>35</v>
      </c>
      <c r="P11" s="18" t="s">
        <v>42</v>
      </c>
      <c r="Q11" s="20">
        <v>1330908000</v>
      </c>
      <c r="R11" s="20">
        <v>0</v>
      </c>
      <c r="S11" s="20">
        <v>195100000</v>
      </c>
      <c r="T11" s="20">
        <v>1135808000</v>
      </c>
      <c r="U11" s="20">
        <v>0</v>
      </c>
      <c r="V11" s="20">
        <v>1135808000</v>
      </c>
      <c r="W11" s="20">
        <v>0</v>
      </c>
      <c r="X11" s="16">
        <f t="shared" si="1"/>
        <v>1</v>
      </c>
      <c r="Y11" s="20">
        <v>940902995</v>
      </c>
      <c r="Z11" s="16">
        <f t="shared" si="2"/>
        <v>0.82839968991237956</v>
      </c>
      <c r="AA11" s="20">
        <v>940902995</v>
      </c>
      <c r="AB11" s="16">
        <f t="shared" si="3"/>
        <v>1</v>
      </c>
      <c r="AC11" s="16">
        <f t="shared" si="4"/>
        <v>0.82839968991237956</v>
      </c>
      <c r="AD11" s="20">
        <v>940902995</v>
      </c>
      <c r="AE11" s="20">
        <v>940902995</v>
      </c>
      <c r="AF11" s="14"/>
      <c r="AG11" s="21">
        <f t="shared" si="5"/>
        <v>0.82839968991237956</v>
      </c>
    </row>
    <row r="12" spans="1:33" ht="27.75" customHeight="1">
      <c r="A12" s="22"/>
      <c r="B12" s="18"/>
      <c r="C12" s="19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4" t="s">
        <v>82</v>
      </c>
      <c r="Q12" s="15">
        <f>SUM(Q9:Q11)</f>
        <v>10835908000</v>
      </c>
      <c r="R12" s="15">
        <f t="shared" ref="R12:AE12" si="6">SUM(R9:R11)</f>
        <v>257600000</v>
      </c>
      <c r="S12" s="15">
        <f t="shared" si="6"/>
        <v>227600000</v>
      </c>
      <c r="T12" s="15">
        <f t="shared" si="6"/>
        <v>10865908000</v>
      </c>
      <c r="U12" s="15">
        <f t="shared" si="6"/>
        <v>0</v>
      </c>
      <c r="V12" s="15">
        <f t="shared" si="6"/>
        <v>10865908000</v>
      </c>
      <c r="W12" s="15">
        <f t="shared" si="6"/>
        <v>0</v>
      </c>
      <c r="X12" s="16">
        <f t="shared" si="1"/>
        <v>1</v>
      </c>
      <c r="Y12" s="15">
        <f t="shared" si="6"/>
        <v>9524186927</v>
      </c>
      <c r="Z12" s="16">
        <f t="shared" si="2"/>
        <v>0.87652011474788849</v>
      </c>
      <c r="AA12" s="15">
        <f t="shared" si="6"/>
        <v>9523959766</v>
      </c>
      <c r="AB12" s="16">
        <f t="shared" si="3"/>
        <v>0.99997614904014998</v>
      </c>
      <c r="AC12" s="16">
        <f t="shared" si="4"/>
        <v>0.87649920890182398</v>
      </c>
      <c r="AD12" s="15">
        <f t="shared" si="6"/>
        <v>9523959766</v>
      </c>
      <c r="AE12" s="15">
        <f t="shared" si="6"/>
        <v>9523959766</v>
      </c>
      <c r="AF12" s="14"/>
      <c r="AG12" s="21">
        <f t="shared" si="5"/>
        <v>0.87649920890182398</v>
      </c>
    </row>
    <row r="13" spans="1:33" ht="48.75" customHeight="1">
      <c r="A13" s="22" t="s">
        <v>28</v>
      </c>
      <c r="B13" s="18" t="s">
        <v>29</v>
      </c>
      <c r="C13" s="19" t="s">
        <v>43</v>
      </c>
      <c r="D13" s="17" t="s">
        <v>31</v>
      </c>
      <c r="E13" s="17" t="s">
        <v>38</v>
      </c>
      <c r="F13" s="17" t="s">
        <v>32</v>
      </c>
      <c r="G13" s="17"/>
      <c r="H13" s="17"/>
      <c r="I13" s="17"/>
      <c r="J13" s="17"/>
      <c r="K13" s="17"/>
      <c r="L13" s="17"/>
      <c r="M13" s="17" t="s">
        <v>33</v>
      </c>
      <c r="N13" s="17" t="s">
        <v>34</v>
      </c>
      <c r="O13" s="17" t="s">
        <v>35</v>
      </c>
      <c r="P13" s="18" t="s">
        <v>44</v>
      </c>
      <c r="Q13" s="20">
        <v>4244000</v>
      </c>
      <c r="R13" s="20">
        <v>0</v>
      </c>
      <c r="S13" s="20">
        <v>0</v>
      </c>
      <c r="T13" s="20">
        <v>4244000</v>
      </c>
      <c r="U13" s="20">
        <v>0</v>
      </c>
      <c r="V13" s="20">
        <v>4244000</v>
      </c>
      <c r="W13" s="20">
        <v>0</v>
      </c>
      <c r="X13" s="16">
        <f t="shared" si="1"/>
        <v>1</v>
      </c>
      <c r="Y13" s="20">
        <v>2186656</v>
      </c>
      <c r="Z13" s="16">
        <f t="shared" si="2"/>
        <v>0.51523468426013197</v>
      </c>
      <c r="AA13" s="20">
        <v>0</v>
      </c>
      <c r="AB13" s="16">
        <f t="shared" si="3"/>
        <v>0</v>
      </c>
      <c r="AC13" s="16">
        <f t="shared" si="4"/>
        <v>0</v>
      </c>
      <c r="AD13" s="20">
        <v>0</v>
      </c>
      <c r="AE13" s="20">
        <v>0</v>
      </c>
      <c r="AF13" s="14"/>
      <c r="AG13" s="21">
        <f t="shared" si="5"/>
        <v>0</v>
      </c>
    </row>
    <row r="14" spans="1:33" ht="48.75" customHeight="1">
      <c r="A14" s="22" t="s">
        <v>28</v>
      </c>
      <c r="B14" s="18" t="s">
        <v>29</v>
      </c>
      <c r="C14" s="19" t="s">
        <v>45</v>
      </c>
      <c r="D14" s="17" t="s">
        <v>31</v>
      </c>
      <c r="E14" s="17" t="s">
        <v>38</v>
      </c>
      <c r="F14" s="17" t="s">
        <v>38</v>
      </c>
      <c r="G14" s="17"/>
      <c r="H14" s="17"/>
      <c r="I14" s="17"/>
      <c r="J14" s="17"/>
      <c r="K14" s="17"/>
      <c r="L14" s="17"/>
      <c r="M14" s="17" t="s">
        <v>33</v>
      </c>
      <c r="N14" s="17" t="s">
        <v>34</v>
      </c>
      <c r="O14" s="17" t="s">
        <v>35</v>
      </c>
      <c r="P14" s="18" t="s">
        <v>46</v>
      </c>
      <c r="Q14" s="20">
        <v>2200428000</v>
      </c>
      <c r="R14" s="20">
        <v>0</v>
      </c>
      <c r="S14" s="20">
        <v>44002444</v>
      </c>
      <c r="T14" s="20">
        <v>2156425556</v>
      </c>
      <c r="U14" s="20">
        <v>0</v>
      </c>
      <c r="V14" s="20">
        <v>2151606558.0599999</v>
      </c>
      <c r="W14" s="20">
        <v>4818997.9400000004</v>
      </c>
      <c r="X14" s="16">
        <f t="shared" si="1"/>
        <v>0.99776528434909717</v>
      </c>
      <c r="Y14" s="20">
        <v>1995271552.9300001</v>
      </c>
      <c r="Z14" s="16">
        <f t="shared" si="2"/>
        <v>0.92526799609585042</v>
      </c>
      <c r="AA14" s="20">
        <v>1806366559.8399999</v>
      </c>
      <c r="AB14" s="16">
        <f t="shared" si="3"/>
        <v>0.90532366744135728</v>
      </c>
      <c r="AC14" s="16">
        <f t="shared" si="4"/>
        <v>0.83766701559161072</v>
      </c>
      <c r="AD14" s="20">
        <v>1806366559.8399999</v>
      </c>
      <c r="AE14" s="20">
        <v>1806366559.8399999</v>
      </c>
      <c r="AF14" s="14"/>
      <c r="AG14" s="21">
        <f t="shared" si="5"/>
        <v>0.83766701559161072</v>
      </c>
    </row>
    <row r="15" spans="1:33" ht="48.75" customHeight="1">
      <c r="A15" s="22" t="s">
        <v>28</v>
      </c>
      <c r="B15" s="18" t="s">
        <v>29</v>
      </c>
      <c r="C15" s="19" t="s">
        <v>45</v>
      </c>
      <c r="D15" s="17" t="s">
        <v>31</v>
      </c>
      <c r="E15" s="17" t="s">
        <v>38</v>
      </c>
      <c r="F15" s="17" t="s">
        <v>38</v>
      </c>
      <c r="G15" s="17"/>
      <c r="H15" s="17"/>
      <c r="I15" s="17"/>
      <c r="J15" s="17"/>
      <c r="K15" s="17"/>
      <c r="L15" s="17"/>
      <c r="M15" s="17" t="s">
        <v>47</v>
      </c>
      <c r="N15" s="17" t="s">
        <v>48</v>
      </c>
      <c r="O15" s="17" t="s">
        <v>35</v>
      </c>
      <c r="P15" s="18" t="s">
        <v>46</v>
      </c>
      <c r="Q15" s="20">
        <v>387758000</v>
      </c>
      <c r="R15" s="20">
        <v>0</v>
      </c>
      <c r="S15" s="20">
        <v>0</v>
      </c>
      <c r="T15" s="20">
        <v>387758000</v>
      </c>
      <c r="U15" s="20">
        <v>0</v>
      </c>
      <c r="V15" s="20">
        <v>315818306</v>
      </c>
      <c r="W15" s="20">
        <v>71939694</v>
      </c>
      <c r="X15" s="16">
        <f t="shared" si="1"/>
        <v>0.81447270204612154</v>
      </c>
      <c r="Y15" s="20">
        <v>219074649.08000001</v>
      </c>
      <c r="Z15" s="16">
        <f t="shared" si="2"/>
        <v>0.56497776726721305</v>
      </c>
      <c r="AA15" s="20">
        <v>201567778.96000001</v>
      </c>
      <c r="AB15" s="16">
        <f t="shared" si="3"/>
        <v>0.92008719313932585</v>
      </c>
      <c r="AC15" s="16">
        <f t="shared" si="4"/>
        <v>0.51982880807101339</v>
      </c>
      <c r="AD15" s="20">
        <v>201567778.96000001</v>
      </c>
      <c r="AE15" s="20">
        <v>201567778.96000001</v>
      </c>
      <c r="AF15" s="14"/>
      <c r="AG15" s="21">
        <f t="shared" si="5"/>
        <v>0.51982880807101339</v>
      </c>
    </row>
    <row r="16" spans="1:33" ht="46.5" customHeight="1">
      <c r="A16" s="22"/>
      <c r="B16" s="18"/>
      <c r="C16" s="19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4" t="s">
        <v>83</v>
      </c>
      <c r="Q16" s="15">
        <f>SUM(Q13:Q15)</f>
        <v>2592430000</v>
      </c>
      <c r="R16" s="15">
        <f t="shared" ref="R16:AE16" si="7">SUM(R13:R15)</f>
        <v>0</v>
      </c>
      <c r="S16" s="15">
        <f t="shared" si="7"/>
        <v>44002444</v>
      </c>
      <c r="T16" s="15">
        <f t="shared" si="7"/>
        <v>2548427556</v>
      </c>
      <c r="U16" s="15">
        <f t="shared" si="7"/>
        <v>0</v>
      </c>
      <c r="V16" s="15">
        <f t="shared" si="7"/>
        <v>2471668864.0599999</v>
      </c>
      <c r="W16" s="15">
        <f t="shared" si="7"/>
        <v>76758691.939999998</v>
      </c>
      <c r="X16" s="16">
        <f t="shared" si="1"/>
        <v>0.96987997882879584</v>
      </c>
      <c r="Y16" s="15">
        <f t="shared" si="7"/>
        <v>2216532858.0100002</v>
      </c>
      <c r="Z16" s="16">
        <f t="shared" si="2"/>
        <v>0.86976490769431947</v>
      </c>
      <c r="AA16" s="15">
        <f t="shared" si="7"/>
        <v>2007934338.8</v>
      </c>
      <c r="AB16" s="16">
        <f t="shared" si="3"/>
        <v>0.90588972391896794</v>
      </c>
      <c r="AC16" s="16">
        <f t="shared" si="4"/>
        <v>0.78791109210561372</v>
      </c>
      <c r="AD16" s="15">
        <f t="shared" si="7"/>
        <v>2007934338.8</v>
      </c>
      <c r="AE16" s="15">
        <f t="shared" si="7"/>
        <v>2007934338.8</v>
      </c>
      <c r="AF16" s="14"/>
      <c r="AG16" s="21">
        <f t="shared" si="5"/>
        <v>0.78791109210561372</v>
      </c>
    </row>
    <row r="17" spans="1:33" ht="66.75" customHeight="1">
      <c r="A17" s="22" t="s">
        <v>28</v>
      </c>
      <c r="B17" s="18" t="s">
        <v>29</v>
      </c>
      <c r="C17" s="19" t="s">
        <v>49</v>
      </c>
      <c r="D17" s="17" t="s">
        <v>31</v>
      </c>
      <c r="E17" s="17" t="s">
        <v>41</v>
      </c>
      <c r="F17" s="17" t="s">
        <v>50</v>
      </c>
      <c r="G17" s="17" t="s">
        <v>38</v>
      </c>
      <c r="H17" s="17" t="s">
        <v>51</v>
      </c>
      <c r="I17" s="17"/>
      <c r="J17" s="17"/>
      <c r="K17" s="17"/>
      <c r="L17" s="17"/>
      <c r="M17" s="17" t="s">
        <v>33</v>
      </c>
      <c r="N17" s="17" t="s">
        <v>34</v>
      </c>
      <c r="O17" s="17" t="s">
        <v>35</v>
      </c>
      <c r="P17" s="18" t="s">
        <v>52</v>
      </c>
      <c r="Q17" s="20">
        <v>60074000</v>
      </c>
      <c r="R17" s="20">
        <v>0</v>
      </c>
      <c r="S17" s="20">
        <v>30000000</v>
      </c>
      <c r="T17" s="20">
        <v>30074000</v>
      </c>
      <c r="U17" s="20">
        <v>0</v>
      </c>
      <c r="V17" s="20">
        <v>30074000</v>
      </c>
      <c r="W17" s="20">
        <v>0</v>
      </c>
      <c r="X17" s="16">
        <f t="shared" si="1"/>
        <v>1</v>
      </c>
      <c r="Y17" s="20">
        <v>16792101</v>
      </c>
      <c r="Z17" s="16">
        <f t="shared" si="2"/>
        <v>0.55835941344683115</v>
      </c>
      <c r="AA17" s="20">
        <v>16586618</v>
      </c>
      <c r="AB17" s="16">
        <f t="shared" si="3"/>
        <v>0.98776311552675866</v>
      </c>
      <c r="AC17" s="16">
        <f t="shared" si="4"/>
        <v>0.5515268338099355</v>
      </c>
      <c r="AD17" s="20">
        <v>16586618</v>
      </c>
      <c r="AE17" s="20">
        <v>16586618</v>
      </c>
      <c r="AF17" s="14"/>
      <c r="AG17" s="21">
        <f t="shared" si="5"/>
        <v>0.5515268338099355</v>
      </c>
    </row>
    <row r="18" spans="1:33" ht="40.5" customHeight="1">
      <c r="A18" s="22"/>
      <c r="B18" s="18"/>
      <c r="C18" s="19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4" t="s">
        <v>84</v>
      </c>
      <c r="Q18" s="15">
        <f>SUM(Q17)</f>
        <v>60074000</v>
      </c>
      <c r="R18" s="15">
        <f t="shared" ref="R18:AF18" si="8">SUM(R17)</f>
        <v>0</v>
      </c>
      <c r="S18" s="15">
        <f t="shared" si="8"/>
        <v>30000000</v>
      </c>
      <c r="T18" s="15">
        <f t="shared" si="8"/>
        <v>30074000</v>
      </c>
      <c r="U18" s="15">
        <f t="shared" si="8"/>
        <v>0</v>
      </c>
      <c r="V18" s="15">
        <f t="shared" si="8"/>
        <v>30074000</v>
      </c>
      <c r="W18" s="15">
        <f t="shared" si="8"/>
        <v>0</v>
      </c>
      <c r="X18" s="16">
        <f t="shared" si="1"/>
        <v>1</v>
      </c>
      <c r="Y18" s="15">
        <f t="shared" si="8"/>
        <v>16792101</v>
      </c>
      <c r="Z18" s="16">
        <f t="shared" si="2"/>
        <v>0.55835941344683115</v>
      </c>
      <c r="AA18" s="15">
        <f t="shared" si="8"/>
        <v>16586618</v>
      </c>
      <c r="AB18" s="16">
        <f t="shared" si="3"/>
        <v>0.98776311552675866</v>
      </c>
      <c r="AC18" s="16">
        <f t="shared" si="4"/>
        <v>0.5515268338099355</v>
      </c>
      <c r="AD18" s="15">
        <f t="shared" si="8"/>
        <v>16586618</v>
      </c>
      <c r="AE18" s="15">
        <f t="shared" si="8"/>
        <v>16586618</v>
      </c>
      <c r="AF18" s="15">
        <f t="shared" si="8"/>
        <v>0</v>
      </c>
      <c r="AG18" s="21">
        <f t="shared" si="5"/>
        <v>0.5515268338099355</v>
      </c>
    </row>
    <row r="19" spans="1:33" ht="54" customHeight="1">
      <c r="A19" s="22" t="s">
        <v>28</v>
      </c>
      <c r="B19" s="18" t="s">
        <v>29</v>
      </c>
      <c r="C19" s="19" t="s">
        <v>53</v>
      </c>
      <c r="D19" s="17" t="s">
        <v>31</v>
      </c>
      <c r="E19" s="17" t="s">
        <v>54</v>
      </c>
      <c r="F19" s="17" t="s">
        <v>32</v>
      </c>
      <c r="G19" s="17"/>
      <c r="H19" s="17"/>
      <c r="I19" s="17"/>
      <c r="J19" s="17"/>
      <c r="K19" s="17"/>
      <c r="L19" s="17"/>
      <c r="M19" s="17" t="s">
        <v>33</v>
      </c>
      <c r="N19" s="17" t="s">
        <v>34</v>
      </c>
      <c r="O19" s="17" t="s">
        <v>35</v>
      </c>
      <c r="P19" s="18" t="s">
        <v>55</v>
      </c>
      <c r="Q19" s="20">
        <v>50801000</v>
      </c>
      <c r="R19" s="20">
        <v>0</v>
      </c>
      <c r="S19" s="20">
        <v>0</v>
      </c>
      <c r="T19" s="20">
        <v>50801000</v>
      </c>
      <c r="U19" s="20">
        <v>0</v>
      </c>
      <c r="V19" s="20">
        <v>49901000</v>
      </c>
      <c r="W19" s="20">
        <v>900000</v>
      </c>
      <c r="X19" s="16">
        <f t="shared" si="1"/>
        <v>0.98228381331076164</v>
      </c>
      <c r="Y19" s="20">
        <v>39370889</v>
      </c>
      <c r="Z19" s="16">
        <f t="shared" si="2"/>
        <v>0.77500224405031393</v>
      </c>
      <c r="AA19" s="20">
        <v>38370889</v>
      </c>
      <c r="AB19" s="16">
        <f t="shared" si="3"/>
        <v>0.97460052273648179</v>
      </c>
      <c r="AC19" s="16">
        <f t="shared" si="4"/>
        <v>0.75531759217338246</v>
      </c>
      <c r="AD19" s="20">
        <v>38370889</v>
      </c>
      <c r="AE19" s="20">
        <v>38370889</v>
      </c>
      <c r="AF19" s="14"/>
      <c r="AG19" s="21">
        <f t="shared" si="5"/>
        <v>0.75531759217338246</v>
      </c>
    </row>
    <row r="20" spans="1:33" ht="54" customHeight="1">
      <c r="A20" s="22" t="s">
        <v>28</v>
      </c>
      <c r="B20" s="18" t="s">
        <v>29</v>
      </c>
      <c r="C20" s="19" t="s">
        <v>56</v>
      </c>
      <c r="D20" s="17" t="s">
        <v>31</v>
      </c>
      <c r="E20" s="17" t="s">
        <v>54</v>
      </c>
      <c r="F20" s="17" t="s">
        <v>41</v>
      </c>
      <c r="G20" s="17"/>
      <c r="H20" s="17"/>
      <c r="I20" s="17"/>
      <c r="J20" s="17"/>
      <c r="K20" s="17"/>
      <c r="L20" s="17"/>
      <c r="M20" s="17" t="s">
        <v>33</v>
      </c>
      <c r="N20" s="17" t="s">
        <v>34</v>
      </c>
      <c r="O20" s="17" t="s">
        <v>35</v>
      </c>
      <c r="P20" s="18" t="s">
        <v>57</v>
      </c>
      <c r="Q20" s="20">
        <v>3714000</v>
      </c>
      <c r="R20" s="20">
        <v>0</v>
      </c>
      <c r="S20" s="20">
        <v>0</v>
      </c>
      <c r="T20" s="20">
        <v>3714000</v>
      </c>
      <c r="U20" s="20">
        <v>0</v>
      </c>
      <c r="V20" s="20">
        <v>3714000</v>
      </c>
      <c r="W20" s="20">
        <v>0</v>
      </c>
      <c r="X20" s="16">
        <f t="shared" si="1"/>
        <v>1</v>
      </c>
      <c r="Y20" s="20">
        <v>1681902</v>
      </c>
      <c r="Z20" s="16">
        <f t="shared" si="2"/>
        <v>0.45285460420032309</v>
      </c>
      <c r="AA20" s="20">
        <v>1081902</v>
      </c>
      <c r="AB20" s="16">
        <f t="shared" si="3"/>
        <v>0.64326102234256222</v>
      </c>
      <c r="AC20" s="16">
        <f t="shared" si="4"/>
        <v>0.29130371567043617</v>
      </c>
      <c r="AD20" s="20">
        <v>1081902</v>
      </c>
      <c r="AE20" s="20">
        <v>1081902</v>
      </c>
      <c r="AF20" s="14"/>
      <c r="AG20" s="21">
        <f t="shared" si="5"/>
        <v>0.29130371567043617</v>
      </c>
    </row>
    <row r="21" spans="1:33" ht="58.5" customHeight="1">
      <c r="A21" s="22" t="s">
        <v>28</v>
      </c>
      <c r="B21" s="18" t="s">
        <v>29</v>
      </c>
      <c r="C21" s="19" t="s">
        <v>58</v>
      </c>
      <c r="D21" s="17" t="s">
        <v>31</v>
      </c>
      <c r="E21" s="17" t="s">
        <v>54</v>
      </c>
      <c r="F21" s="17" t="s">
        <v>50</v>
      </c>
      <c r="G21" s="17" t="s">
        <v>32</v>
      </c>
      <c r="H21" s="17"/>
      <c r="I21" s="17"/>
      <c r="J21" s="17"/>
      <c r="K21" s="17"/>
      <c r="L21" s="17"/>
      <c r="M21" s="17" t="s">
        <v>33</v>
      </c>
      <c r="N21" s="17" t="s">
        <v>34</v>
      </c>
      <c r="O21" s="17" t="s">
        <v>35</v>
      </c>
      <c r="P21" s="18" t="s">
        <v>59</v>
      </c>
      <c r="Q21" s="20">
        <v>0</v>
      </c>
      <c r="R21" s="20">
        <v>44002444</v>
      </c>
      <c r="S21" s="20">
        <v>44002444</v>
      </c>
      <c r="T21" s="20">
        <v>0</v>
      </c>
      <c r="U21" s="20">
        <v>0</v>
      </c>
      <c r="V21" s="20">
        <v>0</v>
      </c>
      <c r="W21" s="20">
        <v>0</v>
      </c>
      <c r="X21" s="16" t="e">
        <f t="shared" si="1"/>
        <v>#DIV/0!</v>
      </c>
      <c r="Y21" s="20">
        <v>0</v>
      </c>
      <c r="Z21" s="16" t="e">
        <f t="shared" si="2"/>
        <v>#DIV/0!</v>
      </c>
      <c r="AA21" s="20">
        <v>0</v>
      </c>
      <c r="AB21" s="16" t="e">
        <f t="shared" si="3"/>
        <v>#DIV/0!</v>
      </c>
      <c r="AC21" s="16" t="e">
        <f t="shared" si="4"/>
        <v>#DIV/0!</v>
      </c>
      <c r="AD21" s="20">
        <v>0</v>
      </c>
      <c r="AE21" s="20">
        <v>0</v>
      </c>
      <c r="AF21" s="14"/>
      <c r="AG21" s="21" t="e">
        <f t="shared" si="5"/>
        <v>#DIV/0!</v>
      </c>
    </row>
    <row r="22" spans="1:33" ht="58.5" customHeight="1">
      <c r="A22" s="22" t="s">
        <v>28</v>
      </c>
      <c r="B22" s="18" t="s">
        <v>29</v>
      </c>
      <c r="C22" s="19" t="s">
        <v>58</v>
      </c>
      <c r="D22" s="17" t="s">
        <v>31</v>
      </c>
      <c r="E22" s="17" t="s">
        <v>54</v>
      </c>
      <c r="F22" s="17" t="s">
        <v>50</v>
      </c>
      <c r="G22" s="17" t="s">
        <v>32</v>
      </c>
      <c r="H22" s="17"/>
      <c r="I22" s="17"/>
      <c r="J22" s="17"/>
      <c r="K22" s="17"/>
      <c r="L22" s="17"/>
      <c r="M22" s="17" t="s">
        <v>33</v>
      </c>
      <c r="N22" s="17" t="s">
        <v>34</v>
      </c>
      <c r="O22" s="17" t="s">
        <v>60</v>
      </c>
      <c r="P22" s="18" t="s">
        <v>59</v>
      </c>
      <c r="Q22" s="20">
        <v>0</v>
      </c>
      <c r="R22" s="20">
        <v>44002444</v>
      </c>
      <c r="S22" s="20">
        <v>0</v>
      </c>
      <c r="T22" s="20">
        <v>44002444</v>
      </c>
      <c r="U22" s="20">
        <v>0</v>
      </c>
      <c r="V22" s="20">
        <v>44002444</v>
      </c>
      <c r="W22" s="20">
        <v>0</v>
      </c>
      <c r="X22" s="16">
        <f t="shared" si="1"/>
        <v>1</v>
      </c>
      <c r="Y22" s="20">
        <v>44002444</v>
      </c>
      <c r="Z22" s="16">
        <f t="shared" si="2"/>
        <v>1</v>
      </c>
      <c r="AA22" s="20">
        <v>44002444</v>
      </c>
      <c r="AB22" s="16">
        <f t="shared" si="3"/>
        <v>1</v>
      </c>
      <c r="AC22" s="16">
        <f t="shared" si="4"/>
        <v>1</v>
      </c>
      <c r="AD22" s="20">
        <v>44002444</v>
      </c>
      <c r="AE22" s="20">
        <v>44002444</v>
      </c>
      <c r="AF22" s="14"/>
      <c r="AG22" s="21">
        <f t="shared" si="5"/>
        <v>1</v>
      </c>
    </row>
    <row r="23" spans="1:33" ht="58.5" customHeight="1">
      <c r="A23" s="22" t="s">
        <v>28</v>
      </c>
      <c r="B23" s="18" t="s">
        <v>29</v>
      </c>
      <c r="C23" s="19" t="s">
        <v>58</v>
      </c>
      <c r="D23" s="17" t="s">
        <v>31</v>
      </c>
      <c r="E23" s="17" t="s">
        <v>54</v>
      </c>
      <c r="F23" s="17" t="s">
        <v>50</v>
      </c>
      <c r="G23" s="17" t="s">
        <v>32</v>
      </c>
      <c r="H23" s="17"/>
      <c r="I23" s="17"/>
      <c r="J23" s="17"/>
      <c r="K23" s="17"/>
      <c r="L23" s="17"/>
      <c r="M23" s="17" t="s">
        <v>33</v>
      </c>
      <c r="N23" s="17" t="s">
        <v>61</v>
      </c>
      <c r="O23" s="17" t="s">
        <v>60</v>
      </c>
      <c r="P23" s="18" t="s">
        <v>59</v>
      </c>
      <c r="Q23" s="20">
        <v>127604000</v>
      </c>
      <c r="R23" s="20">
        <v>0</v>
      </c>
      <c r="S23" s="20">
        <v>0</v>
      </c>
      <c r="T23" s="20">
        <v>127604000</v>
      </c>
      <c r="U23" s="20">
        <v>0</v>
      </c>
      <c r="V23" s="20">
        <v>127604000</v>
      </c>
      <c r="W23" s="20">
        <v>0</v>
      </c>
      <c r="X23" s="16">
        <f t="shared" si="1"/>
        <v>1</v>
      </c>
      <c r="Y23" s="20">
        <v>127604000</v>
      </c>
      <c r="Z23" s="16">
        <f t="shared" si="2"/>
        <v>1</v>
      </c>
      <c r="AA23" s="20">
        <v>127604000</v>
      </c>
      <c r="AB23" s="16">
        <f t="shared" si="3"/>
        <v>1</v>
      </c>
      <c r="AC23" s="16">
        <f t="shared" si="4"/>
        <v>1</v>
      </c>
      <c r="AD23" s="20">
        <v>127604000</v>
      </c>
      <c r="AE23" s="20">
        <v>127604000</v>
      </c>
      <c r="AF23" s="14"/>
      <c r="AG23" s="21">
        <f t="shared" si="5"/>
        <v>1</v>
      </c>
    </row>
    <row r="24" spans="1:33" ht="58.5" customHeight="1">
      <c r="A24" s="22"/>
      <c r="B24" s="18"/>
      <c r="C24" s="19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4" t="s">
        <v>85</v>
      </c>
      <c r="Q24" s="15">
        <f>SUM(Q19:Q23)</f>
        <v>182119000</v>
      </c>
      <c r="R24" s="15">
        <f t="shared" ref="R24:AE24" si="9">SUM(R19:R23)</f>
        <v>88004888</v>
      </c>
      <c r="S24" s="15">
        <f t="shared" si="9"/>
        <v>44002444</v>
      </c>
      <c r="T24" s="15">
        <f t="shared" si="9"/>
        <v>226121444</v>
      </c>
      <c r="U24" s="15">
        <f t="shared" si="9"/>
        <v>0</v>
      </c>
      <c r="V24" s="15">
        <f t="shared" si="9"/>
        <v>225221444</v>
      </c>
      <c r="W24" s="15">
        <f t="shared" si="9"/>
        <v>900000</v>
      </c>
      <c r="X24" s="16">
        <f t="shared" si="1"/>
        <v>0.99601983790621818</v>
      </c>
      <c r="Y24" s="15">
        <f t="shared" si="9"/>
        <v>212659235</v>
      </c>
      <c r="Z24" s="16">
        <f t="shared" si="2"/>
        <v>0.94046469559959112</v>
      </c>
      <c r="AA24" s="15">
        <f t="shared" si="9"/>
        <v>211059235</v>
      </c>
      <c r="AB24" s="16">
        <f t="shared" si="3"/>
        <v>0.99247622610887321</v>
      </c>
      <c r="AC24" s="16">
        <f t="shared" si="4"/>
        <v>0.93338885187731246</v>
      </c>
      <c r="AD24" s="15">
        <f t="shared" si="9"/>
        <v>211059235</v>
      </c>
      <c r="AE24" s="15">
        <f t="shared" si="9"/>
        <v>211059235</v>
      </c>
      <c r="AF24" s="14"/>
      <c r="AG24" s="21">
        <f t="shared" si="5"/>
        <v>0.93338885187731246</v>
      </c>
    </row>
    <row r="25" spans="1:33" ht="89.25" customHeight="1">
      <c r="A25" s="22" t="s">
        <v>28</v>
      </c>
      <c r="B25" s="18" t="s">
        <v>29</v>
      </c>
      <c r="C25" s="19" t="s">
        <v>62</v>
      </c>
      <c r="D25" s="17" t="s">
        <v>63</v>
      </c>
      <c r="E25" s="17" t="s">
        <v>64</v>
      </c>
      <c r="F25" s="17" t="s">
        <v>65</v>
      </c>
      <c r="G25" s="17" t="s">
        <v>66</v>
      </c>
      <c r="H25" s="17"/>
      <c r="I25" s="17"/>
      <c r="J25" s="17"/>
      <c r="K25" s="17"/>
      <c r="L25" s="17"/>
      <c r="M25" s="17" t="s">
        <v>33</v>
      </c>
      <c r="N25" s="17" t="s">
        <v>61</v>
      </c>
      <c r="O25" s="17" t="s">
        <v>35</v>
      </c>
      <c r="P25" s="18" t="s">
        <v>67</v>
      </c>
      <c r="Q25" s="20">
        <v>4500000000</v>
      </c>
      <c r="R25" s="20">
        <v>0</v>
      </c>
      <c r="S25" s="20">
        <v>0</v>
      </c>
      <c r="T25" s="20">
        <v>4500000000</v>
      </c>
      <c r="U25" s="20">
        <v>0</v>
      </c>
      <c r="V25" s="20">
        <v>4500000000</v>
      </c>
      <c r="W25" s="20">
        <v>0</v>
      </c>
      <c r="X25" s="16">
        <f t="shared" si="1"/>
        <v>1</v>
      </c>
      <c r="Y25" s="20">
        <v>3972270931</v>
      </c>
      <c r="Z25" s="16">
        <f t="shared" si="2"/>
        <v>0.88272687355555557</v>
      </c>
      <c r="AA25" s="20">
        <v>2894044817.8299999</v>
      </c>
      <c r="AB25" s="16">
        <f t="shared" si="3"/>
        <v>0.72856178949038553</v>
      </c>
      <c r="AC25" s="16">
        <f t="shared" si="4"/>
        <v>0.6431210706288889</v>
      </c>
      <c r="AD25" s="20">
        <v>2894044817.8299999</v>
      </c>
      <c r="AE25" s="20">
        <v>2894044817.8299999</v>
      </c>
      <c r="AF25" s="14"/>
      <c r="AG25" s="21">
        <f t="shared" si="5"/>
        <v>0.6431210706288889</v>
      </c>
    </row>
    <row r="26" spans="1:33" ht="89.25" customHeight="1">
      <c r="A26" s="22" t="s">
        <v>28</v>
      </c>
      <c r="B26" s="18" t="s">
        <v>29</v>
      </c>
      <c r="C26" s="19" t="s">
        <v>68</v>
      </c>
      <c r="D26" s="17" t="s">
        <v>63</v>
      </c>
      <c r="E26" s="17" t="s">
        <v>64</v>
      </c>
      <c r="F26" s="17" t="s">
        <v>65</v>
      </c>
      <c r="G26" s="17" t="s">
        <v>69</v>
      </c>
      <c r="H26" s="17"/>
      <c r="I26" s="17"/>
      <c r="J26" s="17"/>
      <c r="K26" s="17"/>
      <c r="L26" s="17"/>
      <c r="M26" s="17" t="s">
        <v>33</v>
      </c>
      <c r="N26" s="17" t="s">
        <v>61</v>
      </c>
      <c r="O26" s="17" t="s">
        <v>35</v>
      </c>
      <c r="P26" s="18" t="s">
        <v>70</v>
      </c>
      <c r="Q26" s="20">
        <v>25501272396</v>
      </c>
      <c r="R26" s="20">
        <v>2600000000</v>
      </c>
      <c r="S26" s="20">
        <v>0</v>
      </c>
      <c r="T26" s="20">
        <v>28101272396</v>
      </c>
      <c r="U26" s="20">
        <v>0</v>
      </c>
      <c r="V26" s="20">
        <v>28101271396</v>
      </c>
      <c r="W26" s="20">
        <v>1000</v>
      </c>
      <c r="X26" s="16">
        <f t="shared" si="1"/>
        <v>0.99999996441442274</v>
      </c>
      <c r="Y26" s="20">
        <v>25152840506</v>
      </c>
      <c r="Z26" s="16">
        <f t="shared" si="2"/>
        <v>0.89507834917753804</v>
      </c>
      <c r="AA26" s="20">
        <v>22239728808.220001</v>
      </c>
      <c r="AB26" s="16">
        <f t="shared" si="3"/>
        <v>0.88418358963930532</v>
      </c>
      <c r="AC26" s="16">
        <f t="shared" si="4"/>
        <v>0.79141358778421922</v>
      </c>
      <c r="AD26" s="20">
        <v>22239728808.220001</v>
      </c>
      <c r="AE26" s="20">
        <v>22239728808.220001</v>
      </c>
      <c r="AF26" s="14"/>
      <c r="AG26" s="21">
        <f t="shared" si="5"/>
        <v>0.79141358778421922</v>
      </c>
    </row>
    <row r="27" spans="1:33" ht="89.25" customHeight="1">
      <c r="A27" s="22" t="s">
        <v>28</v>
      </c>
      <c r="B27" s="18" t="s">
        <v>29</v>
      </c>
      <c r="C27" s="19" t="s">
        <v>68</v>
      </c>
      <c r="D27" s="17" t="s">
        <v>63</v>
      </c>
      <c r="E27" s="17" t="s">
        <v>64</v>
      </c>
      <c r="F27" s="17" t="s">
        <v>65</v>
      </c>
      <c r="G27" s="17" t="s">
        <v>69</v>
      </c>
      <c r="H27" s="17"/>
      <c r="I27" s="17"/>
      <c r="J27" s="17"/>
      <c r="K27" s="17"/>
      <c r="L27" s="17"/>
      <c r="M27" s="17" t="s">
        <v>47</v>
      </c>
      <c r="N27" s="17" t="s">
        <v>48</v>
      </c>
      <c r="O27" s="17" t="s">
        <v>35</v>
      </c>
      <c r="P27" s="18" t="s">
        <v>70</v>
      </c>
      <c r="Q27" s="20">
        <v>3365400000</v>
      </c>
      <c r="R27" s="20">
        <v>0</v>
      </c>
      <c r="S27" s="20">
        <v>0</v>
      </c>
      <c r="T27" s="20">
        <v>3365400000</v>
      </c>
      <c r="U27" s="20">
        <v>0</v>
      </c>
      <c r="V27" s="20">
        <v>3365400000</v>
      </c>
      <c r="W27" s="20">
        <v>0</v>
      </c>
      <c r="X27" s="16">
        <f t="shared" si="1"/>
        <v>1</v>
      </c>
      <c r="Y27" s="20">
        <v>1622132412</v>
      </c>
      <c r="Z27" s="16">
        <f t="shared" si="2"/>
        <v>0.48200285612408628</v>
      </c>
      <c r="AA27" s="20">
        <v>1443529320</v>
      </c>
      <c r="AB27" s="16">
        <f t="shared" si="3"/>
        <v>0.88989610793869023</v>
      </c>
      <c r="AC27" s="16">
        <f t="shared" si="4"/>
        <v>0.42893246568015692</v>
      </c>
      <c r="AD27" s="20">
        <v>1443529320</v>
      </c>
      <c r="AE27" s="20">
        <v>1443529320</v>
      </c>
      <c r="AF27" s="14"/>
      <c r="AG27" s="21">
        <f t="shared" si="5"/>
        <v>0.42893246568015692</v>
      </c>
    </row>
    <row r="28" spans="1:33" ht="89.25" customHeight="1">
      <c r="A28" s="22" t="s">
        <v>28</v>
      </c>
      <c r="B28" s="18" t="s">
        <v>29</v>
      </c>
      <c r="C28" s="19" t="s">
        <v>68</v>
      </c>
      <c r="D28" s="17" t="s">
        <v>63</v>
      </c>
      <c r="E28" s="17" t="s">
        <v>64</v>
      </c>
      <c r="F28" s="17" t="s">
        <v>65</v>
      </c>
      <c r="G28" s="17" t="s">
        <v>69</v>
      </c>
      <c r="H28" s="17"/>
      <c r="I28" s="17"/>
      <c r="J28" s="17"/>
      <c r="K28" s="17"/>
      <c r="L28" s="17"/>
      <c r="M28" s="17" t="s">
        <v>47</v>
      </c>
      <c r="N28" s="17" t="s">
        <v>71</v>
      </c>
      <c r="O28" s="17" t="s">
        <v>35</v>
      </c>
      <c r="P28" s="18" t="s">
        <v>70</v>
      </c>
      <c r="Q28" s="20">
        <v>3310198038</v>
      </c>
      <c r="R28" s="20">
        <v>0</v>
      </c>
      <c r="S28" s="20">
        <v>0</v>
      </c>
      <c r="T28" s="20">
        <v>3310198038</v>
      </c>
      <c r="U28" s="20">
        <v>0</v>
      </c>
      <c r="V28" s="20">
        <v>3310198038</v>
      </c>
      <c r="W28" s="20">
        <v>0</v>
      </c>
      <c r="X28" s="16">
        <f t="shared" si="1"/>
        <v>1</v>
      </c>
      <c r="Y28" s="20">
        <v>3260777443.8499999</v>
      </c>
      <c r="Z28" s="16">
        <f t="shared" si="2"/>
        <v>0.98507020015640523</v>
      </c>
      <c r="AA28" s="20">
        <v>2883013543</v>
      </c>
      <c r="AB28" s="16">
        <f t="shared" si="3"/>
        <v>0.88414913088825409</v>
      </c>
      <c r="AC28" s="16">
        <f t="shared" si="4"/>
        <v>0.87094896133220412</v>
      </c>
      <c r="AD28" s="20">
        <v>2883013543</v>
      </c>
      <c r="AE28" s="20">
        <v>2883013543</v>
      </c>
      <c r="AF28" s="14"/>
      <c r="AG28" s="21">
        <f t="shared" si="5"/>
        <v>0.87094896133220412</v>
      </c>
    </row>
    <row r="29" spans="1:33" ht="89.25" customHeight="1">
      <c r="A29" s="22" t="s">
        <v>28</v>
      </c>
      <c r="B29" s="18" t="s">
        <v>29</v>
      </c>
      <c r="C29" s="19" t="s">
        <v>72</v>
      </c>
      <c r="D29" s="17" t="s">
        <v>63</v>
      </c>
      <c r="E29" s="17" t="s">
        <v>73</v>
      </c>
      <c r="F29" s="17" t="s">
        <v>65</v>
      </c>
      <c r="G29" s="17" t="s">
        <v>66</v>
      </c>
      <c r="H29" s="17"/>
      <c r="I29" s="17"/>
      <c r="J29" s="17"/>
      <c r="K29" s="17"/>
      <c r="L29" s="17"/>
      <c r="M29" s="17" t="s">
        <v>33</v>
      </c>
      <c r="N29" s="17" t="s">
        <v>61</v>
      </c>
      <c r="O29" s="17" t="s">
        <v>35</v>
      </c>
      <c r="P29" s="18" t="s">
        <v>74</v>
      </c>
      <c r="Q29" s="20">
        <v>11300000000</v>
      </c>
      <c r="R29" s="20">
        <v>0</v>
      </c>
      <c r="S29" s="20">
        <v>0</v>
      </c>
      <c r="T29" s="20">
        <v>11300000000</v>
      </c>
      <c r="U29" s="20">
        <v>0</v>
      </c>
      <c r="V29" s="20">
        <v>11300000000</v>
      </c>
      <c r="W29" s="20">
        <v>0</v>
      </c>
      <c r="X29" s="16">
        <f t="shared" si="1"/>
        <v>1</v>
      </c>
      <c r="Y29" s="20">
        <v>10184690737</v>
      </c>
      <c r="Z29" s="16">
        <f t="shared" si="2"/>
        <v>0.90130006522123896</v>
      </c>
      <c r="AA29" s="20">
        <v>8871647488.7800007</v>
      </c>
      <c r="AB29" s="16">
        <f t="shared" si="3"/>
        <v>0.87107676785414412</v>
      </c>
      <c r="AC29" s="16">
        <f t="shared" si="4"/>
        <v>0.78510154767964613</v>
      </c>
      <c r="AD29" s="20">
        <v>8871647488.7800007</v>
      </c>
      <c r="AE29" s="20">
        <v>8871647488.7800007</v>
      </c>
      <c r="AF29" s="14"/>
      <c r="AG29" s="21">
        <f t="shared" si="5"/>
        <v>0.78510154767964613</v>
      </c>
    </row>
    <row r="30" spans="1:33" ht="89.25" customHeight="1">
      <c r="A30" s="22" t="s">
        <v>28</v>
      </c>
      <c r="B30" s="18" t="s">
        <v>29</v>
      </c>
      <c r="C30" s="19" t="s">
        <v>75</v>
      </c>
      <c r="D30" s="17" t="s">
        <v>63</v>
      </c>
      <c r="E30" s="17" t="s">
        <v>73</v>
      </c>
      <c r="F30" s="17" t="s">
        <v>65</v>
      </c>
      <c r="G30" s="17" t="s">
        <v>69</v>
      </c>
      <c r="H30" s="17"/>
      <c r="I30" s="17"/>
      <c r="J30" s="17"/>
      <c r="K30" s="17"/>
      <c r="L30" s="17"/>
      <c r="M30" s="17" t="s">
        <v>33</v>
      </c>
      <c r="N30" s="17" t="s">
        <v>61</v>
      </c>
      <c r="O30" s="17" t="s">
        <v>35</v>
      </c>
      <c r="P30" s="18" t="s">
        <v>76</v>
      </c>
      <c r="Q30" s="20">
        <v>9000000000</v>
      </c>
      <c r="R30" s="20">
        <v>0</v>
      </c>
      <c r="S30" s="20">
        <v>0</v>
      </c>
      <c r="T30" s="20">
        <v>9000000000</v>
      </c>
      <c r="U30" s="20">
        <v>0</v>
      </c>
      <c r="V30" s="20">
        <v>9000000000</v>
      </c>
      <c r="W30" s="20">
        <v>0</v>
      </c>
      <c r="X30" s="16">
        <f t="shared" si="1"/>
        <v>1</v>
      </c>
      <c r="Y30" s="20">
        <v>8069008802.9399996</v>
      </c>
      <c r="Z30" s="16">
        <f t="shared" si="2"/>
        <v>0.89655653365999999</v>
      </c>
      <c r="AA30" s="20">
        <v>5609054879.4399996</v>
      </c>
      <c r="AB30" s="16">
        <f t="shared" si="3"/>
        <v>0.69513555089892842</v>
      </c>
      <c r="AC30" s="16">
        <f t="shared" si="4"/>
        <v>0.62322831993777772</v>
      </c>
      <c r="AD30" s="20">
        <v>5609054879.4399996</v>
      </c>
      <c r="AE30" s="20">
        <v>5609054879.4399996</v>
      </c>
      <c r="AF30" s="14"/>
      <c r="AG30" s="21">
        <f t="shared" si="5"/>
        <v>0.62322831993777772</v>
      </c>
    </row>
    <row r="31" spans="1:33" ht="89.25" customHeight="1">
      <c r="A31" s="22" t="s">
        <v>28</v>
      </c>
      <c r="B31" s="18" t="s">
        <v>29</v>
      </c>
      <c r="C31" s="19" t="s">
        <v>77</v>
      </c>
      <c r="D31" s="17" t="s">
        <v>63</v>
      </c>
      <c r="E31" s="17" t="s">
        <v>78</v>
      </c>
      <c r="F31" s="17" t="s">
        <v>65</v>
      </c>
      <c r="G31" s="17" t="s">
        <v>79</v>
      </c>
      <c r="H31" s="17"/>
      <c r="I31" s="17"/>
      <c r="J31" s="17"/>
      <c r="K31" s="17"/>
      <c r="L31" s="17"/>
      <c r="M31" s="17" t="s">
        <v>33</v>
      </c>
      <c r="N31" s="17" t="s">
        <v>61</v>
      </c>
      <c r="O31" s="17" t="s">
        <v>35</v>
      </c>
      <c r="P31" s="18" t="s">
        <v>80</v>
      </c>
      <c r="Q31" s="20">
        <v>4000000000</v>
      </c>
      <c r="R31" s="20">
        <v>0</v>
      </c>
      <c r="S31" s="20">
        <v>0</v>
      </c>
      <c r="T31" s="20">
        <v>4000000000</v>
      </c>
      <c r="U31" s="20">
        <v>0</v>
      </c>
      <c r="V31" s="20">
        <v>4000000000</v>
      </c>
      <c r="W31" s="20">
        <v>0</v>
      </c>
      <c r="X31" s="16">
        <f t="shared" si="1"/>
        <v>1</v>
      </c>
      <c r="Y31" s="20">
        <v>3661882026.7600002</v>
      </c>
      <c r="Z31" s="16">
        <f t="shared" si="2"/>
        <v>0.91547050669000007</v>
      </c>
      <c r="AA31" s="20">
        <v>2905245772.7600002</v>
      </c>
      <c r="AB31" s="16">
        <f t="shared" si="3"/>
        <v>0.79337503270976073</v>
      </c>
      <c r="AC31" s="16">
        <f t="shared" si="4"/>
        <v>0.72631144319000007</v>
      </c>
      <c r="AD31" s="20">
        <v>2905245772.7600002</v>
      </c>
      <c r="AE31" s="20">
        <v>2905245772.7600002</v>
      </c>
      <c r="AF31" s="14"/>
      <c r="AG31" s="21">
        <f t="shared" si="5"/>
        <v>0.72631144319000007</v>
      </c>
    </row>
    <row r="32" spans="1:33">
      <c r="A32" s="22"/>
      <c r="B32" s="18"/>
      <c r="C32" s="1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4" t="s">
        <v>86</v>
      </c>
      <c r="Q32" s="15">
        <f>SUM(Q25:Q31)</f>
        <v>60976870434</v>
      </c>
      <c r="R32" s="15">
        <f t="shared" ref="R32:AF32" si="10">SUM(R25:R31)</f>
        <v>2600000000</v>
      </c>
      <c r="S32" s="15">
        <f t="shared" si="10"/>
        <v>0</v>
      </c>
      <c r="T32" s="15">
        <f t="shared" si="10"/>
        <v>63576870434</v>
      </c>
      <c r="U32" s="15">
        <f t="shared" si="10"/>
        <v>0</v>
      </c>
      <c r="V32" s="15">
        <f t="shared" si="10"/>
        <v>63576869434</v>
      </c>
      <c r="W32" s="15">
        <f t="shared" si="10"/>
        <v>1000</v>
      </c>
      <c r="X32" s="16">
        <f t="shared" si="1"/>
        <v>0.99999998427100933</v>
      </c>
      <c r="Y32" s="15">
        <f t="shared" si="10"/>
        <v>55923602859.550003</v>
      </c>
      <c r="Z32" s="16">
        <f t="shared" si="2"/>
        <v>0.8796218259532772</v>
      </c>
      <c r="AA32" s="15">
        <f t="shared" si="10"/>
        <v>46846264630.030006</v>
      </c>
      <c r="AB32" s="16">
        <f t="shared" si="3"/>
        <v>0.83768323631942343</v>
      </c>
      <c r="AC32" s="16">
        <f t="shared" si="4"/>
        <v>0.7368444579017418</v>
      </c>
      <c r="AD32" s="15">
        <f t="shared" si="10"/>
        <v>46846264630.030006</v>
      </c>
      <c r="AE32" s="15">
        <f t="shared" si="10"/>
        <v>46846264630.030006</v>
      </c>
      <c r="AF32" s="15">
        <f t="shared" si="10"/>
        <v>0</v>
      </c>
      <c r="AG32" s="21">
        <f t="shared" si="5"/>
        <v>0.7368444579017418</v>
      </c>
    </row>
    <row r="33" spans="1:33" ht="15.75" thickBot="1">
      <c r="A33" s="23" t="s">
        <v>0</v>
      </c>
      <c r="B33" s="24" t="s">
        <v>0</v>
      </c>
      <c r="C33" s="25" t="s">
        <v>0</v>
      </c>
      <c r="D33" s="26" t="s">
        <v>0</v>
      </c>
      <c r="E33" s="26" t="s">
        <v>0</v>
      </c>
      <c r="F33" s="26" t="s">
        <v>0</v>
      </c>
      <c r="G33" s="26" t="s">
        <v>0</v>
      </c>
      <c r="H33" s="26" t="s">
        <v>0</v>
      </c>
      <c r="I33" s="26" t="s">
        <v>0</v>
      </c>
      <c r="J33" s="26" t="s">
        <v>0</v>
      </c>
      <c r="K33" s="26" t="s">
        <v>0</v>
      </c>
      <c r="L33" s="26" t="s">
        <v>0</v>
      </c>
      <c r="M33" s="26" t="s">
        <v>0</v>
      </c>
      <c r="N33" s="26" t="s">
        <v>0</v>
      </c>
      <c r="O33" s="26" t="s">
        <v>0</v>
      </c>
      <c r="P33" s="5" t="s">
        <v>87</v>
      </c>
      <c r="Q33" s="27">
        <v>74647401434</v>
      </c>
      <c r="R33" s="27">
        <v>2945604888</v>
      </c>
      <c r="S33" s="27">
        <v>345604888</v>
      </c>
      <c r="T33" s="27">
        <v>77247401434</v>
      </c>
      <c r="U33" s="27">
        <v>0</v>
      </c>
      <c r="V33" s="27">
        <v>77169741742.059998</v>
      </c>
      <c r="W33" s="27">
        <v>77659691.940000102</v>
      </c>
      <c r="X33" s="28">
        <f t="shared" si="1"/>
        <v>0.99899466272653381</v>
      </c>
      <c r="Y33" s="27">
        <v>67893773980.559998</v>
      </c>
      <c r="Z33" s="28">
        <f t="shared" si="2"/>
        <v>0.87891337080857379</v>
      </c>
      <c r="AA33" s="27">
        <v>58605804587.830002</v>
      </c>
      <c r="AB33" s="28">
        <f t="shared" si="3"/>
        <v>0.86319851072957854</v>
      </c>
      <c r="AC33" s="28">
        <f t="shared" si="4"/>
        <v>0.75867671274227477</v>
      </c>
      <c r="AD33" s="27">
        <v>58605804587.830002</v>
      </c>
      <c r="AE33" s="27">
        <v>58605804587.830002</v>
      </c>
      <c r="AF33" s="29"/>
      <c r="AG33" s="30">
        <f t="shared" si="5"/>
        <v>0.75867671274227477</v>
      </c>
    </row>
    <row r="34" spans="1:33">
      <c r="A34" s="9" t="s">
        <v>0</v>
      </c>
      <c r="B34" s="10" t="s">
        <v>0</v>
      </c>
      <c r="C34" s="11" t="s">
        <v>0</v>
      </c>
      <c r="D34" s="9" t="s">
        <v>0</v>
      </c>
      <c r="E34" s="9" t="s">
        <v>0</v>
      </c>
      <c r="F34" s="9" t="s">
        <v>0</v>
      </c>
      <c r="G34" s="9" t="s">
        <v>0</v>
      </c>
      <c r="H34" s="9" t="s">
        <v>0</v>
      </c>
      <c r="I34" s="9" t="s">
        <v>0</v>
      </c>
      <c r="J34" s="9" t="s">
        <v>0</v>
      </c>
      <c r="K34" s="9" t="s">
        <v>0</v>
      </c>
      <c r="L34" s="9" t="s">
        <v>0</v>
      </c>
      <c r="M34" s="9" t="s">
        <v>0</v>
      </c>
      <c r="N34" s="9" t="s">
        <v>0</v>
      </c>
      <c r="O34" s="9" t="s">
        <v>0</v>
      </c>
      <c r="P34" s="12" t="s">
        <v>0</v>
      </c>
      <c r="Q34" s="13" t="s">
        <v>0</v>
      </c>
      <c r="R34" s="13" t="s">
        <v>0</v>
      </c>
      <c r="S34" s="13" t="s">
        <v>0</v>
      </c>
      <c r="T34" s="13" t="s">
        <v>0</v>
      </c>
      <c r="U34" s="13" t="s">
        <v>0</v>
      </c>
      <c r="V34" s="13" t="s">
        <v>0</v>
      </c>
      <c r="W34" s="13" t="s">
        <v>0</v>
      </c>
      <c r="X34" s="13"/>
      <c r="Y34" s="13" t="s">
        <v>0</v>
      </c>
      <c r="Z34" s="13"/>
      <c r="AA34" s="13" t="s">
        <v>0</v>
      </c>
      <c r="AB34" s="13"/>
      <c r="AC34" s="13"/>
      <c r="AD34" s="13" t="s">
        <v>0</v>
      </c>
      <c r="AE34" s="13" t="s">
        <v>0</v>
      </c>
    </row>
    <row r="35" spans="1:33" ht="0" hidden="1" customHeight="1"/>
    <row r="36" spans="1:33" ht="34.15" customHeight="1"/>
  </sheetData>
  <mergeCells count="7">
    <mergeCell ref="AB4:AG4"/>
    <mergeCell ref="C5:AG5"/>
    <mergeCell ref="C1:Q4"/>
    <mergeCell ref="R1:AA2"/>
    <mergeCell ref="AB1:AG1"/>
    <mergeCell ref="AB2:AG3"/>
    <mergeCell ref="R3:AA4"/>
  </mergeCells>
  <printOptions horizontalCentered="1"/>
  <pageMargins left="0.23622047244094491" right="0.23622047244094491" top="0.74803149606299213" bottom="0.74803149606299213" header="0.31496062992125984" footer="0.31496062992125984"/>
  <pageSetup paperSize="134" scale="44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MARLYNINOSCAR ROLON MENDOZA</cp:lastModifiedBy>
  <cp:lastPrinted>2021-12-01T14:30:26Z</cp:lastPrinted>
  <dcterms:created xsi:type="dcterms:W3CDTF">2021-12-01T01:21:40Z</dcterms:created>
  <dcterms:modified xsi:type="dcterms:W3CDTF">2021-12-01T14:30:37Z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