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inoscar.rolon\Documents\MARLYN ROLON\EJECUCION PRESUPUESTAL\AÑO 2022\30-06-2022\"/>
    </mc:Choice>
  </mc:AlternateContent>
  <bookViews>
    <workbookView xWindow="0" yWindow="0" windowWidth="20490" windowHeight="73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C8" i="1"/>
  <c r="AB8" i="1"/>
  <c r="Z9" i="1"/>
  <c r="Z10" i="1"/>
  <c r="Z11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30" i="1"/>
  <c r="X9" i="1"/>
  <c r="X10" i="1"/>
  <c r="X11" i="1"/>
  <c r="X13" i="1"/>
  <c r="X14" i="1"/>
  <c r="X16" i="1"/>
  <c r="X17" i="1"/>
  <c r="X18" i="1"/>
  <c r="X19" i="1"/>
  <c r="X20" i="1"/>
  <c r="X22" i="1"/>
  <c r="X23" i="1"/>
  <c r="X24" i="1"/>
  <c r="X25" i="1"/>
  <c r="X26" i="1"/>
  <c r="X27" i="1"/>
  <c r="X28" i="1"/>
  <c r="X30" i="1"/>
  <c r="R29" i="1"/>
  <c r="S29" i="1"/>
  <c r="T29" i="1"/>
  <c r="U29" i="1"/>
  <c r="V29" i="1"/>
  <c r="W29" i="1"/>
  <c r="Y29" i="1"/>
  <c r="Z29" i="1" s="1"/>
  <c r="AA29" i="1"/>
  <c r="AD29" i="1"/>
  <c r="AE29" i="1"/>
  <c r="R21" i="1"/>
  <c r="S21" i="1"/>
  <c r="T21" i="1"/>
  <c r="U21" i="1"/>
  <c r="V21" i="1"/>
  <c r="W21" i="1"/>
  <c r="Y21" i="1"/>
  <c r="Z21" i="1" s="1"/>
  <c r="AA21" i="1"/>
  <c r="AD21" i="1"/>
  <c r="AE21" i="1"/>
  <c r="R17" i="1"/>
  <c r="S17" i="1"/>
  <c r="T17" i="1"/>
  <c r="U17" i="1"/>
  <c r="V17" i="1"/>
  <c r="W17" i="1"/>
  <c r="Y17" i="1"/>
  <c r="AA17" i="1"/>
  <c r="AD17" i="1"/>
  <c r="AE17" i="1"/>
  <c r="R15" i="1"/>
  <c r="S15" i="1"/>
  <c r="T15" i="1"/>
  <c r="U15" i="1"/>
  <c r="V15" i="1"/>
  <c r="W15" i="1"/>
  <c r="Y15" i="1"/>
  <c r="Z15" i="1" s="1"/>
  <c r="AA15" i="1"/>
  <c r="AD15" i="1"/>
  <c r="AE15" i="1"/>
  <c r="R12" i="1"/>
  <c r="S12" i="1"/>
  <c r="T12" i="1"/>
  <c r="U12" i="1"/>
  <c r="V12" i="1"/>
  <c r="W12" i="1"/>
  <c r="Y12" i="1"/>
  <c r="Z12" i="1" s="1"/>
  <c r="AA12" i="1"/>
  <c r="AD12" i="1"/>
  <c r="AE12" i="1"/>
  <c r="Q8" i="1"/>
  <c r="Q29" i="1"/>
  <c r="Q21" i="1"/>
  <c r="Q17" i="1"/>
  <c r="Q15" i="1"/>
  <c r="Q12" i="1"/>
  <c r="X15" i="1" l="1"/>
  <c r="X21" i="1"/>
  <c r="X12" i="1"/>
  <c r="X29" i="1"/>
  <c r="Y8" i="1"/>
  <c r="T8" i="1"/>
  <c r="AE8" i="1"/>
  <c r="W8" i="1"/>
  <c r="S8" i="1"/>
  <c r="AA8" i="1"/>
  <c r="U8" i="1"/>
  <c r="AD8" i="1"/>
  <c r="V8" i="1"/>
  <c r="R8" i="1"/>
  <c r="Z8" i="1" l="1"/>
  <c r="X8" i="1"/>
</calcChain>
</file>

<file path=xl/sharedStrings.xml><?xml version="1.0" encoding="utf-8"?>
<sst xmlns="http://schemas.openxmlformats.org/spreadsheetml/2006/main" count="263" uniqueCount="103">
  <si>
    <t>Año Fiscal:</t>
  </si>
  <si>
    <t/>
  </si>
  <si>
    <t>Vigencia:</t>
  </si>
  <si>
    <t>Actual</t>
  </si>
  <si>
    <t>Periodo:</t>
  </si>
  <si>
    <t>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</si>
  <si>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</si>
  <si>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</si>
  <si>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</si>
  <si>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</si>
  <si>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</si>
  <si>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</si>
  <si>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</si>
  <si>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</si>
  <si>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</si>
  <si>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</si>
  <si>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</si>
  <si>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</si>
  <si>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</si>
  <si>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</si>
  <si>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</si>
  <si>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</si>
  <si>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</si>
  <si>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</si>
  <si>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</si>
  <si>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</si>
  <si>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</si>
  <si>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</si>
  <si>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</si>
  <si>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</si>
  <si>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</si>
  <si>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</si>
  <si>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</si>
  <si>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</si>
  <si>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</si>
  <si>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</si>
  <si>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</si>
  <si>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</si>
  <si>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</si>
  <si>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</si>
  <si>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</si>
  <si>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</si>
  <si>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</si>
  <si>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</si>
  <si>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</si>
  <si>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</si>
  <si>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</si>
  <si>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</si>
  <si>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</si>
  <si>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</si>
  <si>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</si>
  <si>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</si>
  <si>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</si>
  <si>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</si>
  <si>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</si>
  <si>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</si>
  <si>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</si>
  <si>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</si>
  <si>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</si>
  <si>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</si>
  <si>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</si>
  <si>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</si>
  <si>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</si>
  <si>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</si>
  <si>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</si>
  <si>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</si>
  <si>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</si>
  <si>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</si>
  <si>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</si>
  <si>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</si>
  <si>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13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</si>
  <si>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</si>
  <si>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</si>
  <si>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</si>
  <si>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</si>
  <si>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</si>
  <si>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</si>
  <si>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</si>
  <si>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</si>
  <si>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</si>
  <si>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</si>
  <si>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</si>
  <si>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</si>
  <si>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</si>
  <si>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</si>
  <si>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</si>
  <si>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</si>
  <si>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</si>
  <si>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</si>
  <si>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</si>
  <si>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</si>
  <si>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</si>
  <si>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PROCESO GESTION FINANCIERA</t>
  </si>
  <si>
    <t>Código: FT-GF-026</t>
  </si>
  <si>
    <t>Versión: 1</t>
  </si>
  <si>
    <t>FORMATO EJECUCION PRESUPUESTAL</t>
  </si>
  <si>
    <t>Vigencia desde: 26/03/2020</t>
  </si>
  <si>
    <t>%CDP / APROP. VGENTE</t>
  </si>
  <si>
    <t>%COMP / APROP. VGENTE</t>
  </si>
  <si>
    <t>%OBLIG / COMP</t>
  </si>
  <si>
    <t>%OBLIG  / APROP. VGENTE</t>
  </si>
  <si>
    <t>%PAGOS / APROP. VGENTE</t>
  </si>
  <si>
    <t>UNIDAD ADMINISTRATIVA ESPECIAL AUTORIDAD NACIONAL DE ACUICULTURA Y PESCA
EJECUCIÓN PRESUPUESTAL  A 30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</si>
</sst>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;\-&quot;$&quot;\ #,##0.00"/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7" fontId="6" fillId="0" borderId="2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7" fontId="6" fillId="0" borderId="10" xfId="0" applyNumberFormat="1" applyFont="1" applyFill="1" applyBorder="1" applyAlignment="1">
      <alignment horizontal="right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164" fontId="3" fillId="0" borderId="10" xfId="0" applyNumberFormat="1" applyFont="1" applyFill="1" applyBorder="1" applyAlignment="1">
      <alignment horizontal="right" vertical="center" wrapText="1" readingOrder="1"/>
    </xf>
    <xf numFmtId="164" fontId="6" fillId="0" borderId="10" xfId="0" applyNumberFormat="1" applyFont="1" applyFill="1" applyBorder="1" applyAlignment="1">
      <alignment horizontal="right" vertical="center" wrapText="1" readingOrder="1"/>
    </xf>
    <xf numFmtId="0" fontId="3" fillId="0" borderId="11" xfId="0" applyNumberFormat="1" applyFont="1" applyFill="1" applyBorder="1" applyAlignment="1">
      <alignment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164" fontId="6" fillId="0" borderId="12" xfId="0" applyNumberFormat="1" applyFont="1" applyFill="1" applyBorder="1" applyAlignment="1">
      <alignment horizontal="right" vertical="center" wrapText="1" readingOrder="1"/>
    </xf>
    <xf numFmtId="164" fontId="6" fillId="0" borderId="13" xfId="0" applyNumberFormat="1" applyFont="1" applyFill="1" applyBorder="1" applyAlignment="1">
      <alignment horizontal="right" vertical="center" wrapText="1" readingOrder="1"/>
    </xf>
    <xf numFmtId="0" fontId="10" fillId="0" borderId="32" xfId="0" applyNumberFormat="1" applyFont="1" applyFill="1" applyBorder="1" applyAlignment="1">
      <alignment vertical="center" wrapText="1" readingOrder="1"/>
    </xf>
    <xf numFmtId="0" fontId="10" fillId="0" borderId="27" xfId="0" applyNumberFormat="1" applyFont="1" applyFill="1" applyBorder="1" applyAlignment="1">
      <alignment vertical="center" wrapText="1" readingOrder="1"/>
    </xf>
    <xf numFmtId="9" fontId="6" fillId="0" borderId="2" xfId="1" applyFont="1" applyFill="1" applyBorder="1" applyAlignment="1">
      <alignment horizontal="right" vertical="center" wrapText="1" readingOrder="1"/>
    </xf>
    <xf numFmtId="0" fontId="6" fillId="0" borderId="33" xfId="0" applyNumberFormat="1" applyFont="1" applyFill="1" applyBorder="1" applyAlignment="1">
      <alignment horizontal="center" vertical="center" wrapText="1" readingOrder="1"/>
    </xf>
    <xf numFmtId="0" fontId="1" fillId="0" borderId="18" xfId="0" applyFont="1" applyFill="1" applyBorder="1"/>
    <xf numFmtId="9" fontId="6" fillId="0" borderId="10" xfId="1" applyFont="1" applyFill="1" applyBorder="1" applyAlignment="1">
      <alignment horizontal="right" vertical="center" wrapText="1" readingOrder="1"/>
    </xf>
    <xf numFmtId="9" fontId="6" fillId="0" borderId="12" xfId="1" applyFont="1" applyFill="1" applyBorder="1" applyAlignment="1">
      <alignment horizontal="right" vertical="center" wrapText="1" readingOrder="1"/>
    </xf>
    <xf numFmtId="0" fontId="1" fillId="0" borderId="27" xfId="0" applyFont="1" applyFill="1" applyBorder="1"/>
    <xf numFmtId="9" fontId="6" fillId="0" borderId="13" xfId="1" applyFont="1" applyFill="1" applyBorder="1" applyAlignment="1">
      <alignment horizontal="right" vertical="center" wrapText="1" readingOrder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9" fontId="6" fillId="3" borderId="2" xfId="1" applyFont="1" applyFill="1" applyBorder="1" applyAlignment="1">
      <alignment horizontal="right" vertical="center" wrapText="1" readingOrder="1"/>
    </xf>
    <xf numFmtId="9" fontId="6" fillId="3" borderId="12" xfId="1" applyFont="1" applyFill="1" applyBorder="1" applyAlignment="1">
      <alignment horizontal="righ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4337000D-C577-4303-96BB-DB9E5140FA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112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showGridLines="0" tabSelected="1" topLeftCell="S1" workbookViewId="0">
      <selection activeCell="Z29" sqref="Z29:Z30"/>
    </sheetView>
  </sheetViews>
  <sheetFormatPr baseColWidth="10" defaultRowHeight="15"/>
  <cols>
    <col min="1" max="1" width="13.42578125" hidden="1" customWidth="1"/>
    <col min="2" max="2" width="26.85546875" hidden="1" customWidth="1"/>
    <col min="3" max="3" width="11.140625" customWidth="1"/>
    <col min="4" max="11" width="5.42578125" hidden="1" customWidth="1"/>
    <col min="12" max="12" width="7" hidden="1" customWidth="1"/>
    <col min="13" max="13" width="9.7109375" hidden="1" customWidth="1"/>
    <col min="14" max="15" width="6.28515625" customWidth="1"/>
    <col min="16" max="16" width="27.7109375" customWidth="1"/>
    <col min="17" max="22" width="17.28515625" customWidth="1"/>
    <col min="23" max="23" width="17.28515625" hidden="1" customWidth="1"/>
    <col min="24" max="24" width="9.7109375" customWidth="1"/>
    <col min="25" max="25" width="17.28515625" customWidth="1"/>
    <col min="26" max="26" width="10.28515625" customWidth="1"/>
    <col min="27" max="27" width="17.28515625" customWidth="1"/>
    <col min="28" max="29" width="11.28515625" customWidth="1"/>
    <col min="30" max="30" width="17.28515625" hidden="1" customWidth="1"/>
    <col min="31" max="31" width="17.28515625" customWidth="1"/>
    <col min="32" max="32" width="0" hidden="1" customWidth="1"/>
    <col min="33" max="33" width="8.7109375" customWidth="1"/>
  </cols>
  <sheetData>
    <row r="1" spans="1:33" ht="15" customHeight="1"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4" t="s">
        <v>92</v>
      </c>
      <c r="S1" s="45"/>
      <c r="T1" s="45"/>
      <c r="U1" s="45"/>
      <c r="V1" s="45"/>
      <c r="W1" s="45"/>
      <c r="X1" s="45"/>
      <c r="Y1" s="45"/>
      <c r="Z1" s="45"/>
      <c r="AA1" s="45"/>
      <c r="AB1" s="52" t="s">
        <v>93</v>
      </c>
      <c r="AC1" s="53"/>
      <c r="AD1" s="53"/>
      <c r="AE1" s="53"/>
      <c r="AF1" s="53"/>
      <c r="AG1" s="54"/>
    </row>
    <row r="2" spans="1:33"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  <c r="R2" s="50"/>
      <c r="S2" s="51"/>
      <c r="T2" s="51"/>
      <c r="U2" s="51"/>
      <c r="V2" s="51"/>
      <c r="W2" s="51"/>
      <c r="X2" s="51"/>
      <c r="Y2" s="51"/>
      <c r="Z2" s="51"/>
      <c r="AA2" s="51"/>
      <c r="AB2" s="55" t="s">
        <v>94</v>
      </c>
      <c r="AC2" s="56"/>
      <c r="AD2" s="56"/>
      <c r="AE2" s="56"/>
      <c r="AF2" s="56"/>
      <c r="AG2" s="57"/>
    </row>
    <row r="3" spans="1:33" ht="15" customHeight="1"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  <c r="R3" s="44" t="s">
        <v>95</v>
      </c>
      <c r="S3" s="45"/>
      <c r="T3" s="45"/>
      <c r="U3" s="45"/>
      <c r="V3" s="45"/>
      <c r="W3" s="45"/>
      <c r="X3" s="45"/>
      <c r="Y3" s="45"/>
      <c r="Z3" s="45"/>
      <c r="AA3" s="45"/>
      <c r="AB3" s="55"/>
      <c r="AC3" s="56"/>
      <c r="AD3" s="56"/>
      <c r="AE3" s="56"/>
      <c r="AF3" s="56"/>
      <c r="AG3" s="57"/>
    </row>
    <row r="4" spans="1:33" ht="15.75" customHeight="1" thickBot="1">
      <c r="A4" s="1" t="s">
        <v>0</v>
      </c>
      <c r="B4" s="2">
        <v>2022</v>
      </c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47"/>
      <c r="S4" s="48"/>
      <c r="T4" s="48"/>
      <c r="U4" s="48"/>
      <c r="V4" s="48"/>
      <c r="W4" s="48"/>
      <c r="X4" s="48"/>
      <c r="Y4" s="48"/>
      <c r="Z4" s="48"/>
      <c r="AA4" s="48"/>
      <c r="AB4" s="58" t="s">
        <v>96</v>
      </c>
      <c r="AC4" s="59"/>
      <c r="AD4" s="59"/>
      <c r="AE4" s="59"/>
      <c r="AF4" s="59"/>
      <c r="AG4" s="60"/>
    </row>
    <row r="5" spans="1:33" ht="41.25" customHeight="1" thickBot="1">
      <c r="A5" s="1" t="s">
        <v>2</v>
      </c>
      <c r="B5" s="1" t="s">
        <v>3</v>
      </c>
      <c r="C5" s="41" t="s">
        <v>102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3"/>
    </row>
    <row r="6" spans="1:33" ht="15.75" thickBot="1">
      <c r="A6" s="1" t="s">
        <v>4</v>
      </c>
      <c r="B6" s="1" t="s">
        <v>5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40.5" customHeight="1" thickBot="1">
      <c r="A7" s="1" t="s">
        <v>6</v>
      </c>
      <c r="B7" s="7" t="s">
        <v>7</v>
      </c>
      <c r="C7" s="19" t="s">
        <v>8</v>
      </c>
      <c r="D7" s="20" t="s">
        <v>9</v>
      </c>
      <c r="E7" s="20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0" t="s">
        <v>20</v>
      </c>
      <c r="P7" s="20" t="s">
        <v>21</v>
      </c>
      <c r="Q7" s="20" t="s">
        <v>22</v>
      </c>
      <c r="R7" s="20" t="s">
        <v>23</v>
      </c>
      <c r="S7" s="20" t="s">
        <v>24</v>
      </c>
      <c r="T7" s="20" t="s">
        <v>25</v>
      </c>
      <c r="U7" s="20" t="s">
        <v>26</v>
      </c>
      <c r="V7" s="20" t="s">
        <v>27</v>
      </c>
      <c r="W7" s="20" t="s">
        <v>28</v>
      </c>
      <c r="X7" s="6" t="s">
        <v>97</v>
      </c>
      <c r="Y7" s="20" t="s">
        <v>29</v>
      </c>
      <c r="Z7" s="61" t="s">
        <v>98</v>
      </c>
      <c r="AA7" s="20" t="s">
        <v>30</v>
      </c>
      <c r="AB7" s="6" t="s">
        <v>99</v>
      </c>
      <c r="AC7" s="6" t="s">
        <v>100</v>
      </c>
      <c r="AD7" s="20" t="s">
        <v>31</v>
      </c>
      <c r="AE7" s="21" t="s">
        <v>32</v>
      </c>
      <c r="AF7" s="36"/>
      <c r="AG7" s="35" t="s">
        <v>101</v>
      </c>
    </row>
    <row r="8" spans="1:33">
      <c r="A8" s="2"/>
      <c r="B8" s="7"/>
      <c r="C8" s="2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5" t="s">
        <v>85</v>
      </c>
      <c r="Q8" s="14">
        <f>Q12+Q15+Q17+Q21</f>
        <v>13813872000</v>
      </c>
      <c r="R8" s="14">
        <f t="shared" ref="R8:AE8" si="0">R12+R15+R17+R21</f>
        <v>0</v>
      </c>
      <c r="S8" s="14">
        <f t="shared" si="0"/>
        <v>0</v>
      </c>
      <c r="T8" s="14">
        <f t="shared" si="0"/>
        <v>13813872000</v>
      </c>
      <c r="U8" s="14">
        <f t="shared" si="0"/>
        <v>0</v>
      </c>
      <c r="V8" s="14">
        <f t="shared" si="0"/>
        <v>13370313482.27</v>
      </c>
      <c r="W8" s="14">
        <f t="shared" si="0"/>
        <v>443558517.73000002</v>
      </c>
      <c r="X8" s="34">
        <f>V8/T8</f>
        <v>0.96789035559834347</v>
      </c>
      <c r="Y8" s="14">
        <f t="shared" si="0"/>
        <v>6510964727.4399996</v>
      </c>
      <c r="Z8" s="62">
        <f>Y8/T8</f>
        <v>0.47133524383605113</v>
      </c>
      <c r="AA8" s="14">
        <f t="shared" si="0"/>
        <v>6294215835.6199999</v>
      </c>
      <c r="AB8" s="34">
        <f>AA8/Y8</f>
        <v>0.966710172625183</v>
      </c>
      <c r="AC8" s="34">
        <f>AA8/T8</f>
        <v>0.45564457493308175</v>
      </c>
      <c r="AD8" s="14">
        <f t="shared" si="0"/>
        <v>6294215835.6199999</v>
      </c>
      <c r="AE8" s="23">
        <f t="shared" si="0"/>
        <v>6294215835.6199999</v>
      </c>
      <c r="AG8" s="37">
        <f>AE8/T8</f>
        <v>0.45564457493308175</v>
      </c>
    </row>
    <row r="9" spans="1:33" ht="22.5">
      <c r="A9" s="3" t="s">
        <v>33</v>
      </c>
      <c r="B9" s="8" t="s">
        <v>34</v>
      </c>
      <c r="C9" s="24" t="s">
        <v>35</v>
      </c>
      <c r="D9" s="15" t="s">
        <v>36</v>
      </c>
      <c r="E9" s="15" t="s">
        <v>37</v>
      </c>
      <c r="F9" s="15" t="s">
        <v>37</v>
      </c>
      <c r="G9" s="15" t="s">
        <v>37</v>
      </c>
      <c r="H9" s="15"/>
      <c r="I9" s="15"/>
      <c r="J9" s="15"/>
      <c r="K9" s="15"/>
      <c r="L9" s="15"/>
      <c r="M9" s="15" t="s">
        <v>38</v>
      </c>
      <c r="N9" s="15" t="s">
        <v>39</v>
      </c>
      <c r="O9" s="15" t="s">
        <v>40</v>
      </c>
      <c r="P9" s="16" t="s">
        <v>41</v>
      </c>
      <c r="Q9" s="17">
        <v>6999620000</v>
      </c>
      <c r="R9" s="17">
        <v>0</v>
      </c>
      <c r="S9" s="17">
        <v>0</v>
      </c>
      <c r="T9" s="17">
        <v>6999620000</v>
      </c>
      <c r="U9" s="17">
        <v>0</v>
      </c>
      <c r="V9" s="17">
        <v>6979620000</v>
      </c>
      <c r="W9" s="17">
        <v>20000000</v>
      </c>
      <c r="X9" s="34">
        <f t="shared" ref="X9:X30" si="1">V9/T9</f>
        <v>0.99714270203239608</v>
      </c>
      <c r="Y9" s="17">
        <v>3296961005</v>
      </c>
      <c r="Z9" s="34">
        <f t="shared" ref="Z9:Z30" si="2">Y9/T9</f>
        <v>0.47101999894279978</v>
      </c>
      <c r="AA9" s="17">
        <v>3296961005</v>
      </c>
      <c r="AB9" s="34">
        <f t="shared" ref="AB9:AB30" si="3">AA9/Y9</f>
        <v>1</v>
      </c>
      <c r="AC9" s="34">
        <f t="shared" ref="AC9:AC30" si="4">AA9/T9</f>
        <v>0.47101999894279978</v>
      </c>
      <c r="AD9" s="17">
        <v>3296961005</v>
      </c>
      <c r="AE9" s="25">
        <v>3296961005</v>
      </c>
      <c r="AG9" s="37">
        <f t="shared" ref="AG9:AG30" si="5">AE9/T9</f>
        <v>0.47101999894279978</v>
      </c>
    </row>
    <row r="10" spans="1:33" ht="22.5">
      <c r="A10" s="3" t="s">
        <v>33</v>
      </c>
      <c r="B10" s="8" t="s">
        <v>34</v>
      </c>
      <c r="C10" s="24" t="s">
        <v>42</v>
      </c>
      <c r="D10" s="15" t="s">
        <v>36</v>
      </c>
      <c r="E10" s="15" t="s">
        <v>37</v>
      </c>
      <c r="F10" s="15" t="s">
        <v>37</v>
      </c>
      <c r="G10" s="15" t="s">
        <v>43</v>
      </c>
      <c r="H10" s="15"/>
      <c r="I10" s="15"/>
      <c r="J10" s="15"/>
      <c r="K10" s="15"/>
      <c r="L10" s="15"/>
      <c r="M10" s="15" t="s">
        <v>38</v>
      </c>
      <c r="N10" s="15" t="s">
        <v>39</v>
      </c>
      <c r="O10" s="15" t="s">
        <v>40</v>
      </c>
      <c r="P10" s="16" t="s">
        <v>44</v>
      </c>
      <c r="Q10" s="17">
        <v>2557961000</v>
      </c>
      <c r="R10" s="17">
        <v>0</v>
      </c>
      <c r="S10" s="17">
        <v>0</v>
      </c>
      <c r="T10" s="17">
        <v>2557961000</v>
      </c>
      <c r="U10" s="17">
        <v>0</v>
      </c>
      <c r="V10" s="17">
        <v>2557961000</v>
      </c>
      <c r="W10" s="17">
        <v>0</v>
      </c>
      <c r="X10" s="34">
        <f t="shared" si="1"/>
        <v>1</v>
      </c>
      <c r="Y10" s="17">
        <v>1120259490</v>
      </c>
      <c r="Z10" s="34">
        <f t="shared" si="2"/>
        <v>0.43795018375964295</v>
      </c>
      <c r="AA10" s="17">
        <v>1120259490</v>
      </c>
      <c r="AB10" s="34">
        <f t="shared" si="3"/>
        <v>1</v>
      </c>
      <c r="AC10" s="34">
        <f t="shared" si="4"/>
        <v>0.43795018375964295</v>
      </c>
      <c r="AD10" s="17">
        <v>1120259490</v>
      </c>
      <c r="AE10" s="25">
        <v>1120259490</v>
      </c>
      <c r="AG10" s="37">
        <f t="shared" si="5"/>
        <v>0.43795018375964295</v>
      </c>
    </row>
    <row r="11" spans="1:33" ht="33.75">
      <c r="A11" s="3" t="s">
        <v>33</v>
      </c>
      <c r="B11" s="8" t="s">
        <v>34</v>
      </c>
      <c r="C11" s="24" t="s">
        <v>45</v>
      </c>
      <c r="D11" s="15" t="s">
        <v>36</v>
      </c>
      <c r="E11" s="15" t="s">
        <v>37</v>
      </c>
      <c r="F11" s="15" t="s">
        <v>37</v>
      </c>
      <c r="G11" s="15" t="s">
        <v>46</v>
      </c>
      <c r="H11" s="15"/>
      <c r="I11" s="15"/>
      <c r="J11" s="15"/>
      <c r="K11" s="15"/>
      <c r="L11" s="15"/>
      <c r="M11" s="15" t="s">
        <v>38</v>
      </c>
      <c r="N11" s="15" t="s">
        <v>39</v>
      </c>
      <c r="O11" s="15" t="s">
        <v>40</v>
      </c>
      <c r="P11" s="16" t="s">
        <v>47</v>
      </c>
      <c r="Q11" s="17">
        <v>1357076000</v>
      </c>
      <c r="R11" s="17">
        <v>0</v>
      </c>
      <c r="S11" s="17">
        <v>0</v>
      </c>
      <c r="T11" s="17">
        <v>1357076000</v>
      </c>
      <c r="U11" s="17">
        <v>0</v>
      </c>
      <c r="V11" s="17">
        <v>1357076000</v>
      </c>
      <c r="W11" s="17">
        <v>0</v>
      </c>
      <c r="X11" s="34">
        <f t="shared" si="1"/>
        <v>1</v>
      </c>
      <c r="Y11" s="17">
        <v>555473360</v>
      </c>
      <c r="Z11" s="34">
        <f t="shared" si="2"/>
        <v>0.4093163242147087</v>
      </c>
      <c r="AA11" s="17">
        <v>555473360</v>
      </c>
      <c r="AB11" s="34">
        <f t="shared" si="3"/>
        <v>1</v>
      </c>
      <c r="AC11" s="34">
        <f t="shared" si="4"/>
        <v>0.4093163242147087</v>
      </c>
      <c r="AD11" s="17">
        <v>555473360</v>
      </c>
      <c r="AE11" s="25">
        <v>555473360</v>
      </c>
      <c r="AG11" s="37">
        <f t="shared" si="5"/>
        <v>0.4093163242147087</v>
      </c>
    </row>
    <row r="12" spans="1:33">
      <c r="A12" s="3"/>
      <c r="B12" s="8"/>
      <c r="C12" s="2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5" t="s">
        <v>86</v>
      </c>
      <c r="Q12" s="18">
        <f>SUM(Q9:Q11)</f>
        <v>10914657000</v>
      </c>
      <c r="R12" s="18">
        <f t="shared" ref="R12:AE12" si="6">SUM(R9:R11)</f>
        <v>0</v>
      </c>
      <c r="S12" s="18">
        <f t="shared" si="6"/>
        <v>0</v>
      </c>
      <c r="T12" s="18">
        <f t="shared" si="6"/>
        <v>10914657000</v>
      </c>
      <c r="U12" s="18">
        <f t="shared" si="6"/>
        <v>0</v>
      </c>
      <c r="V12" s="18">
        <f t="shared" si="6"/>
        <v>10894657000</v>
      </c>
      <c r="W12" s="18">
        <f t="shared" si="6"/>
        <v>20000000</v>
      </c>
      <c r="X12" s="34">
        <f t="shared" si="1"/>
        <v>0.99816760160213924</v>
      </c>
      <c r="Y12" s="18">
        <f t="shared" si="6"/>
        <v>4972693855</v>
      </c>
      <c r="Z12" s="34">
        <f t="shared" si="2"/>
        <v>0.45559781264770849</v>
      </c>
      <c r="AA12" s="18">
        <f t="shared" si="6"/>
        <v>4972693855</v>
      </c>
      <c r="AB12" s="34">
        <f t="shared" si="3"/>
        <v>1</v>
      </c>
      <c r="AC12" s="34">
        <f t="shared" si="4"/>
        <v>0.45559781264770849</v>
      </c>
      <c r="AD12" s="18">
        <f t="shared" si="6"/>
        <v>4972693855</v>
      </c>
      <c r="AE12" s="26">
        <f t="shared" si="6"/>
        <v>4972693855</v>
      </c>
      <c r="AG12" s="37">
        <f t="shared" si="5"/>
        <v>0.45559781264770849</v>
      </c>
    </row>
    <row r="13" spans="1:33" ht="22.5">
      <c r="A13" s="3" t="s">
        <v>33</v>
      </c>
      <c r="B13" s="8" t="s">
        <v>34</v>
      </c>
      <c r="C13" s="24" t="s">
        <v>48</v>
      </c>
      <c r="D13" s="15" t="s">
        <v>36</v>
      </c>
      <c r="E13" s="15" t="s">
        <v>43</v>
      </c>
      <c r="F13" s="15"/>
      <c r="G13" s="15"/>
      <c r="H13" s="15"/>
      <c r="I13" s="15"/>
      <c r="J13" s="15"/>
      <c r="K13" s="15"/>
      <c r="L13" s="15"/>
      <c r="M13" s="15" t="s">
        <v>38</v>
      </c>
      <c r="N13" s="15" t="s">
        <v>39</v>
      </c>
      <c r="O13" s="15" t="s">
        <v>40</v>
      </c>
      <c r="P13" s="16" t="s">
        <v>49</v>
      </c>
      <c r="Q13" s="17">
        <v>2204672000</v>
      </c>
      <c r="R13" s="17">
        <v>0</v>
      </c>
      <c r="S13" s="17">
        <v>0</v>
      </c>
      <c r="T13" s="17">
        <v>2204672000</v>
      </c>
      <c r="U13" s="17">
        <v>0</v>
      </c>
      <c r="V13" s="17">
        <v>2175357038.27</v>
      </c>
      <c r="W13" s="17">
        <v>29314961.73</v>
      </c>
      <c r="X13" s="34">
        <f t="shared" si="1"/>
        <v>0.98670325484697952</v>
      </c>
      <c r="Y13" s="17">
        <v>1506586061.8099999</v>
      </c>
      <c r="Z13" s="34">
        <f t="shared" si="2"/>
        <v>0.68336063677952996</v>
      </c>
      <c r="AA13" s="17">
        <v>1289837169.99</v>
      </c>
      <c r="AB13" s="34">
        <f t="shared" si="3"/>
        <v>0.85613241930593753</v>
      </c>
      <c r="AC13" s="34">
        <f t="shared" si="4"/>
        <v>0.5850471952245051</v>
      </c>
      <c r="AD13" s="17">
        <v>1289837169.99</v>
      </c>
      <c r="AE13" s="25">
        <v>1289837169.99</v>
      </c>
      <c r="AG13" s="37">
        <f t="shared" si="5"/>
        <v>0.5850471952245051</v>
      </c>
    </row>
    <row r="14" spans="1:33" ht="22.5">
      <c r="A14" s="3" t="s">
        <v>33</v>
      </c>
      <c r="B14" s="8" t="s">
        <v>34</v>
      </c>
      <c r="C14" s="24" t="s">
        <v>48</v>
      </c>
      <c r="D14" s="15" t="s">
        <v>36</v>
      </c>
      <c r="E14" s="15" t="s">
        <v>43</v>
      </c>
      <c r="F14" s="15"/>
      <c r="G14" s="15"/>
      <c r="H14" s="15"/>
      <c r="I14" s="15"/>
      <c r="J14" s="15"/>
      <c r="K14" s="15"/>
      <c r="L14" s="15"/>
      <c r="M14" s="15" t="s">
        <v>50</v>
      </c>
      <c r="N14" s="15" t="s">
        <v>51</v>
      </c>
      <c r="O14" s="15" t="s">
        <v>40</v>
      </c>
      <c r="P14" s="16" t="s">
        <v>49</v>
      </c>
      <c r="Q14" s="17">
        <v>387758000</v>
      </c>
      <c r="R14" s="17">
        <v>0</v>
      </c>
      <c r="S14" s="17">
        <v>0</v>
      </c>
      <c r="T14" s="17">
        <v>387758000</v>
      </c>
      <c r="U14" s="17">
        <v>0</v>
      </c>
      <c r="V14" s="17">
        <v>191230444</v>
      </c>
      <c r="W14" s="17">
        <v>196527556</v>
      </c>
      <c r="X14" s="34">
        <f t="shared" si="1"/>
        <v>0.49316956452220201</v>
      </c>
      <c r="Y14" s="17">
        <v>79791</v>
      </c>
      <c r="Z14" s="34">
        <f t="shared" si="2"/>
        <v>2.057752515744356E-4</v>
      </c>
      <c r="AA14" s="17">
        <v>79791</v>
      </c>
      <c r="AB14" s="34">
        <f t="shared" si="3"/>
        <v>1</v>
      </c>
      <c r="AC14" s="34">
        <f t="shared" si="4"/>
        <v>2.057752515744356E-4</v>
      </c>
      <c r="AD14" s="17">
        <v>79791</v>
      </c>
      <c r="AE14" s="25">
        <v>79791</v>
      </c>
      <c r="AG14" s="37">
        <f t="shared" si="5"/>
        <v>2.057752515744356E-4</v>
      </c>
    </row>
    <row r="15" spans="1:33" ht="21">
      <c r="A15" s="3"/>
      <c r="B15" s="8"/>
      <c r="C15" s="2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5" t="s">
        <v>87</v>
      </c>
      <c r="Q15" s="18">
        <f>SUM(Q13:Q14)</f>
        <v>2592430000</v>
      </c>
      <c r="R15" s="18">
        <f t="shared" ref="R15:AE15" si="7">SUM(R13:R14)</f>
        <v>0</v>
      </c>
      <c r="S15" s="18">
        <f t="shared" si="7"/>
        <v>0</v>
      </c>
      <c r="T15" s="18">
        <f t="shared" si="7"/>
        <v>2592430000</v>
      </c>
      <c r="U15" s="18">
        <f t="shared" si="7"/>
        <v>0</v>
      </c>
      <c r="V15" s="18">
        <f t="shared" si="7"/>
        <v>2366587482.27</v>
      </c>
      <c r="W15" s="18">
        <f t="shared" si="7"/>
        <v>225842517.72999999</v>
      </c>
      <c r="X15" s="34">
        <f t="shared" si="1"/>
        <v>0.91288385116280868</v>
      </c>
      <c r="Y15" s="18">
        <f t="shared" si="7"/>
        <v>1506665852.8099999</v>
      </c>
      <c r="Z15" s="34">
        <f t="shared" si="2"/>
        <v>0.58117899145203533</v>
      </c>
      <c r="AA15" s="18">
        <f t="shared" si="7"/>
        <v>1289916960.99</v>
      </c>
      <c r="AB15" s="34">
        <f t="shared" si="3"/>
        <v>0.85614003833978625</v>
      </c>
      <c r="AC15" s="34">
        <f t="shared" si="4"/>
        <v>0.49757060402402381</v>
      </c>
      <c r="AD15" s="18">
        <f t="shared" si="7"/>
        <v>1289916960.99</v>
      </c>
      <c r="AE15" s="26">
        <f t="shared" si="7"/>
        <v>1289916960.99</v>
      </c>
      <c r="AG15" s="37">
        <f t="shared" si="5"/>
        <v>0.49757060402402381</v>
      </c>
    </row>
    <row r="16" spans="1:33" ht="33.75">
      <c r="A16" s="3" t="s">
        <v>33</v>
      </c>
      <c r="B16" s="8" t="s">
        <v>34</v>
      </c>
      <c r="C16" s="24" t="s">
        <v>52</v>
      </c>
      <c r="D16" s="15" t="s">
        <v>36</v>
      </c>
      <c r="E16" s="15" t="s">
        <v>46</v>
      </c>
      <c r="F16" s="15" t="s">
        <v>53</v>
      </c>
      <c r="G16" s="15" t="s">
        <v>43</v>
      </c>
      <c r="H16" s="15" t="s">
        <v>54</v>
      </c>
      <c r="I16" s="15"/>
      <c r="J16" s="15"/>
      <c r="K16" s="15"/>
      <c r="L16" s="15"/>
      <c r="M16" s="15" t="s">
        <v>38</v>
      </c>
      <c r="N16" s="15" t="s">
        <v>39</v>
      </c>
      <c r="O16" s="15" t="s">
        <v>40</v>
      </c>
      <c r="P16" s="16" t="s">
        <v>55</v>
      </c>
      <c r="Q16" s="17">
        <v>53145000</v>
      </c>
      <c r="R16" s="17">
        <v>0</v>
      </c>
      <c r="S16" s="17">
        <v>0</v>
      </c>
      <c r="T16" s="17">
        <v>53145000</v>
      </c>
      <c r="U16" s="17">
        <v>0</v>
      </c>
      <c r="V16" s="17">
        <v>53145000</v>
      </c>
      <c r="W16" s="17">
        <v>0</v>
      </c>
      <c r="X16" s="34">
        <f t="shared" si="1"/>
        <v>1</v>
      </c>
      <c r="Y16" s="17">
        <v>10704081</v>
      </c>
      <c r="Z16" s="34">
        <f t="shared" si="2"/>
        <v>0.2014127575500988</v>
      </c>
      <c r="AA16" s="17">
        <v>10704081</v>
      </c>
      <c r="AB16" s="34">
        <f t="shared" si="3"/>
        <v>1</v>
      </c>
      <c r="AC16" s="34">
        <f t="shared" si="4"/>
        <v>0.2014127575500988</v>
      </c>
      <c r="AD16" s="17">
        <v>10704081</v>
      </c>
      <c r="AE16" s="25">
        <v>10704081</v>
      </c>
      <c r="AG16" s="37">
        <f t="shared" si="5"/>
        <v>0.2014127575500988</v>
      </c>
    </row>
    <row r="17" spans="1:33">
      <c r="A17" s="3"/>
      <c r="B17" s="8"/>
      <c r="C17" s="2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5" t="s">
        <v>88</v>
      </c>
      <c r="Q17" s="18">
        <f>SUM(Q16)</f>
        <v>53145000</v>
      </c>
      <c r="R17" s="18">
        <f t="shared" ref="R17:AE17" si="8">SUM(R16)</f>
        <v>0</v>
      </c>
      <c r="S17" s="18">
        <f t="shared" si="8"/>
        <v>0</v>
      </c>
      <c r="T17" s="18">
        <f t="shared" si="8"/>
        <v>53145000</v>
      </c>
      <c r="U17" s="18">
        <f t="shared" si="8"/>
        <v>0</v>
      </c>
      <c r="V17" s="18">
        <f t="shared" si="8"/>
        <v>53145000</v>
      </c>
      <c r="W17" s="18">
        <f t="shared" si="8"/>
        <v>0</v>
      </c>
      <c r="X17" s="34">
        <f t="shared" si="1"/>
        <v>1</v>
      </c>
      <c r="Y17" s="18">
        <f t="shared" si="8"/>
        <v>10704081</v>
      </c>
      <c r="Z17" s="34">
        <f t="shared" si="2"/>
        <v>0.2014127575500988</v>
      </c>
      <c r="AA17" s="18">
        <f t="shared" si="8"/>
        <v>10704081</v>
      </c>
      <c r="AB17" s="34">
        <f t="shared" si="3"/>
        <v>1</v>
      </c>
      <c r="AC17" s="34">
        <f t="shared" si="4"/>
        <v>0.2014127575500988</v>
      </c>
      <c r="AD17" s="18">
        <f t="shared" si="8"/>
        <v>10704081</v>
      </c>
      <c r="AE17" s="26">
        <f t="shared" si="8"/>
        <v>10704081</v>
      </c>
      <c r="AG17" s="37">
        <f t="shared" si="5"/>
        <v>0.2014127575500988</v>
      </c>
    </row>
    <row r="18" spans="1:33" ht="22.5">
      <c r="A18" s="3" t="s">
        <v>33</v>
      </c>
      <c r="B18" s="8" t="s">
        <v>34</v>
      </c>
      <c r="C18" s="24" t="s">
        <v>56</v>
      </c>
      <c r="D18" s="15" t="s">
        <v>36</v>
      </c>
      <c r="E18" s="15" t="s">
        <v>57</v>
      </c>
      <c r="F18" s="15" t="s">
        <v>37</v>
      </c>
      <c r="G18" s="15"/>
      <c r="H18" s="15"/>
      <c r="I18" s="15"/>
      <c r="J18" s="15"/>
      <c r="K18" s="15"/>
      <c r="L18" s="15"/>
      <c r="M18" s="15" t="s">
        <v>38</v>
      </c>
      <c r="N18" s="15" t="s">
        <v>39</v>
      </c>
      <c r="O18" s="15" t="s">
        <v>40</v>
      </c>
      <c r="P18" s="16" t="s">
        <v>58</v>
      </c>
      <c r="Q18" s="17">
        <v>52224000</v>
      </c>
      <c r="R18" s="17">
        <v>0</v>
      </c>
      <c r="S18" s="17">
        <v>0</v>
      </c>
      <c r="T18" s="17">
        <v>52224000</v>
      </c>
      <c r="U18" s="17">
        <v>0</v>
      </c>
      <c r="V18" s="17">
        <v>52124000</v>
      </c>
      <c r="W18" s="17">
        <v>100000</v>
      </c>
      <c r="X18" s="34">
        <f t="shared" si="1"/>
        <v>0.99808517156862742</v>
      </c>
      <c r="Y18" s="17">
        <v>19123148.629999999</v>
      </c>
      <c r="Z18" s="34">
        <f t="shared" si="2"/>
        <v>0.3661754869408701</v>
      </c>
      <c r="AA18" s="17">
        <v>19123148.629999999</v>
      </c>
      <c r="AB18" s="34">
        <f t="shared" si="3"/>
        <v>1</v>
      </c>
      <c r="AC18" s="34">
        <f t="shared" si="4"/>
        <v>0.3661754869408701</v>
      </c>
      <c r="AD18" s="17">
        <v>19123148.629999999</v>
      </c>
      <c r="AE18" s="25">
        <v>19123148.629999999</v>
      </c>
      <c r="AG18" s="37">
        <f t="shared" si="5"/>
        <v>0.3661754869408701</v>
      </c>
    </row>
    <row r="19" spans="1:33" ht="22.5">
      <c r="A19" s="3" t="s">
        <v>33</v>
      </c>
      <c r="B19" s="8" t="s">
        <v>34</v>
      </c>
      <c r="C19" s="24" t="s">
        <v>59</v>
      </c>
      <c r="D19" s="15" t="s">
        <v>36</v>
      </c>
      <c r="E19" s="15" t="s">
        <v>57</v>
      </c>
      <c r="F19" s="15" t="s">
        <v>46</v>
      </c>
      <c r="G19" s="15"/>
      <c r="H19" s="15"/>
      <c r="I19" s="15"/>
      <c r="J19" s="15"/>
      <c r="K19" s="15"/>
      <c r="L19" s="15"/>
      <c r="M19" s="15" t="s">
        <v>38</v>
      </c>
      <c r="N19" s="15" t="s">
        <v>39</v>
      </c>
      <c r="O19" s="15" t="s">
        <v>40</v>
      </c>
      <c r="P19" s="16" t="s">
        <v>60</v>
      </c>
      <c r="Q19" s="17">
        <v>3818000</v>
      </c>
      <c r="R19" s="17">
        <v>0</v>
      </c>
      <c r="S19" s="17">
        <v>0</v>
      </c>
      <c r="T19" s="17">
        <v>3818000</v>
      </c>
      <c r="U19" s="17">
        <v>0</v>
      </c>
      <c r="V19" s="17">
        <v>3800000</v>
      </c>
      <c r="W19" s="17">
        <v>18000</v>
      </c>
      <c r="X19" s="34">
        <f t="shared" si="1"/>
        <v>0.99528548978522791</v>
      </c>
      <c r="Y19" s="17">
        <v>1777790</v>
      </c>
      <c r="Z19" s="34">
        <f t="shared" si="2"/>
        <v>0.46563383970665267</v>
      </c>
      <c r="AA19" s="17">
        <v>1777790</v>
      </c>
      <c r="AB19" s="34">
        <f t="shared" si="3"/>
        <v>1</v>
      </c>
      <c r="AC19" s="34">
        <f t="shared" si="4"/>
        <v>0.46563383970665267</v>
      </c>
      <c r="AD19" s="17">
        <v>1777790</v>
      </c>
      <c r="AE19" s="25">
        <v>1777790</v>
      </c>
      <c r="AG19" s="37">
        <f t="shared" si="5"/>
        <v>0.46563383970665267</v>
      </c>
    </row>
    <row r="20" spans="1:33" ht="22.5">
      <c r="A20" s="3" t="s">
        <v>33</v>
      </c>
      <c r="B20" s="8" t="s">
        <v>34</v>
      </c>
      <c r="C20" s="24" t="s">
        <v>61</v>
      </c>
      <c r="D20" s="15" t="s">
        <v>36</v>
      </c>
      <c r="E20" s="15" t="s">
        <v>57</v>
      </c>
      <c r="F20" s="15" t="s">
        <v>53</v>
      </c>
      <c r="G20" s="15" t="s">
        <v>37</v>
      </c>
      <c r="H20" s="15"/>
      <c r="I20" s="15"/>
      <c r="J20" s="15"/>
      <c r="K20" s="15"/>
      <c r="L20" s="15"/>
      <c r="M20" s="15" t="s">
        <v>38</v>
      </c>
      <c r="N20" s="15" t="s">
        <v>62</v>
      </c>
      <c r="O20" s="15" t="s">
        <v>63</v>
      </c>
      <c r="P20" s="16" t="s">
        <v>64</v>
      </c>
      <c r="Q20" s="17">
        <v>197598000</v>
      </c>
      <c r="R20" s="17">
        <v>0</v>
      </c>
      <c r="S20" s="17">
        <v>0</v>
      </c>
      <c r="T20" s="17">
        <v>197598000</v>
      </c>
      <c r="U20" s="17">
        <v>0</v>
      </c>
      <c r="V20" s="17">
        <v>0</v>
      </c>
      <c r="W20" s="17">
        <v>197598000</v>
      </c>
      <c r="X20" s="34">
        <f t="shared" si="1"/>
        <v>0</v>
      </c>
      <c r="Y20" s="17">
        <v>0</v>
      </c>
      <c r="Z20" s="34">
        <f t="shared" si="2"/>
        <v>0</v>
      </c>
      <c r="AA20" s="17">
        <v>0</v>
      </c>
      <c r="AB20" s="34" t="e">
        <f t="shared" si="3"/>
        <v>#DIV/0!</v>
      </c>
      <c r="AC20" s="34">
        <f t="shared" si="4"/>
        <v>0</v>
      </c>
      <c r="AD20" s="17">
        <v>0</v>
      </c>
      <c r="AE20" s="25">
        <v>0</v>
      </c>
      <c r="AG20" s="37">
        <f t="shared" si="5"/>
        <v>0</v>
      </c>
    </row>
    <row r="21" spans="1:33" ht="31.5">
      <c r="A21" s="3"/>
      <c r="B21" s="8"/>
      <c r="C21" s="2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5" t="s">
        <v>89</v>
      </c>
      <c r="Q21" s="18">
        <f>SUM(Q18:Q20)</f>
        <v>253640000</v>
      </c>
      <c r="R21" s="18">
        <f t="shared" ref="R21:AE21" si="9">SUM(R18:R20)</f>
        <v>0</v>
      </c>
      <c r="S21" s="18">
        <f t="shared" si="9"/>
        <v>0</v>
      </c>
      <c r="T21" s="18">
        <f t="shared" si="9"/>
        <v>253640000</v>
      </c>
      <c r="U21" s="18">
        <f t="shared" si="9"/>
        <v>0</v>
      </c>
      <c r="V21" s="18">
        <f t="shared" si="9"/>
        <v>55924000</v>
      </c>
      <c r="W21" s="18">
        <f t="shared" si="9"/>
        <v>197716000</v>
      </c>
      <c r="X21" s="34">
        <f t="shared" si="1"/>
        <v>0.22048572780318562</v>
      </c>
      <c r="Y21" s="18">
        <f t="shared" si="9"/>
        <v>20900938.629999999</v>
      </c>
      <c r="Z21" s="34">
        <f t="shared" si="2"/>
        <v>8.2403952964832036E-2</v>
      </c>
      <c r="AA21" s="18">
        <f t="shared" si="9"/>
        <v>20900938.629999999</v>
      </c>
      <c r="AB21" s="34">
        <f t="shared" si="3"/>
        <v>1</v>
      </c>
      <c r="AC21" s="34">
        <f t="shared" si="4"/>
        <v>8.2403952964832036E-2</v>
      </c>
      <c r="AD21" s="18">
        <f t="shared" si="9"/>
        <v>20900938.629999999</v>
      </c>
      <c r="AE21" s="26">
        <f t="shared" si="9"/>
        <v>20900938.629999999</v>
      </c>
      <c r="AG21" s="37">
        <f t="shared" si="5"/>
        <v>8.2403952964832036E-2</v>
      </c>
    </row>
    <row r="22" spans="1:33" ht="78.75">
      <c r="A22" s="3" t="s">
        <v>33</v>
      </c>
      <c r="B22" s="8" t="s">
        <v>34</v>
      </c>
      <c r="C22" s="24" t="s">
        <v>65</v>
      </c>
      <c r="D22" s="15" t="s">
        <v>66</v>
      </c>
      <c r="E22" s="15" t="s">
        <v>67</v>
      </c>
      <c r="F22" s="15" t="s">
        <v>68</v>
      </c>
      <c r="G22" s="15" t="s">
        <v>69</v>
      </c>
      <c r="H22" s="15"/>
      <c r="I22" s="15"/>
      <c r="J22" s="15"/>
      <c r="K22" s="15"/>
      <c r="L22" s="15"/>
      <c r="M22" s="15" t="s">
        <v>38</v>
      </c>
      <c r="N22" s="15" t="s">
        <v>70</v>
      </c>
      <c r="O22" s="15" t="s">
        <v>40</v>
      </c>
      <c r="P22" s="16" t="s">
        <v>71</v>
      </c>
      <c r="Q22" s="17">
        <v>3500000000</v>
      </c>
      <c r="R22" s="17">
        <v>0</v>
      </c>
      <c r="S22" s="17">
        <v>0</v>
      </c>
      <c r="T22" s="17">
        <v>3500000000</v>
      </c>
      <c r="U22" s="17">
        <v>0</v>
      </c>
      <c r="V22" s="17">
        <v>3310000000</v>
      </c>
      <c r="W22" s="17">
        <v>190000000</v>
      </c>
      <c r="X22" s="34">
        <f t="shared" si="1"/>
        <v>0.94571428571428573</v>
      </c>
      <c r="Y22" s="17">
        <v>2313609704</v>
      </c>
      <c r="Z22" s="34">
        <f t="shared" si="2"/>
        <v>0.66103134399999997</v>
      </c>
      <c r="AA22" s="17">
        <v>822276720.77999997</v>
      </c>
      <c r="AB22" s="34">
        <f t="shared" si="3"/>
        <v>0.35540857187725555</v>
      </c>
      <c r="AC22" s="34">
        <f t="shared" si="4"/>
        <v>0.23493620593714284</v>
      </c>
      <c r="AD22" s="17">
        <v>822276720.77999997</v>
      </c>
      <c r="AE22" s="25">
        <v>822276720.77999997</v>
      </c>
      <c r="AG22" s="37">
        <f t="shared" si="5"/>
        <v>0.23493620593714284</v>
      </c>
    </row>
    <row r="23" spans="1:33" ht="56.25">
      <c r="A23" s="3" t="s">
        <v>33</v>
      </c>
      <c r="B23" s="8" t="s">
        <v>34</v>
      </c>
      <c r="C23" s="24" t="s">
        <v>72</v>
      </c>
      <c r="D23" s="15" t="s">
        <v>66</v>
      </c>
      <c r="E23" s="15" t="s">
        <v>67</v>
      </c>
      <c r="F23" s="15" t="s">
        <v>68</v>
      </c>
      <c r="G23" s="15" t="s">
        <v>73</v>
      </c>
      <c r="H23" s="15"/>
      <c r="I23" s="15"/>
      <c r="J23" s="15"/>
      <c r="K23" s="15"/>
      <c r="L23" s="15"/>
      <c r="M23" s="15" t="s">
        <v>38</v>
      </c>
      <c r="N23" s="15" t="s">
        <v>62</v>
      </c>
      <c r="O23" s="15" t="s">
        <v>40</v>
      </c>
      <c r="P23" s="16" t="s">
        <v>74</v>
      </c>
      <c r="Q23" s="17">
        <v>21647590356</v>
      </c>
      <c r="R23" s="17">
        <v>0</v>
      </c>
      <c r="S23" s="17">
        <v>0</v>
      </c>
      <c r="T23" s="17">
        <v>21647590356</v>
      </c>
      <c r="U23" s="17">
        <v>0</v>
      </c>
      <c r="V23" s="17">
        <v>21647590356</v>
      </c>
      <c r="W23" s="17">
        <v>0</v>
      </c>
      <c r="X23" s="34">
        <f t="shared" si="1"/>
        <v>1</v>
      </c>
      <c r="Y23" s="17">
        <v>16254446804</v>
      </c>
      <c r="Z23" s="34">
        <f t="shared" si="2"/>
        <v>0.75086633369772737</v>
      </c>
      <c r="AA23" s="17">
        <v>7740506112</v>
      </c>
      <c r="AB23" s="34">
        <f t="shared" si="3"/>
        <v>0.47620852344819053</v>
      </c>
      <c r="AC23" s="34">
        <f t="shared" si="4"/>
        <v>0.35756894807715106</v>
      </c>
      <c r="AD23" s="17">
        <v>7740506112</v>
      </c>
      <c r="AE23" s="25">
        <v>7740506112</v>
      </c>
      <c r="AG23" s="37">
        <f t="shared" si="5"/>
        <v>0.35756894807715106</v>
      </c>
    </row>
    <row r="24" spans="1:33" ht="56.25">
      <c r="A24" s="3" t="s">
        <v>33</v>
      </c>
      <c r="B24" s="8" t="s">
        <v>34</v>
      </c>
      <c r="C24" s="24" t="s">
        <v>72</v>
      </c>
      <c r="D24" s="15" t="s">
        <v>66</v>
      </c>
      <c r="E24" s="15" t="s">
        <v>67</v>
      </c>
      <c r="F24" s="15" t="s">
        <v>68</v>
      </c>
      <c r="G24" s="15" t="s">
        <v>73</v>
      </c>
      <c r="H24" s="15"/>
      <c r="I24" s="15"/>
      <c r="J24" s="15"/>
      <c r="K24" s="15"/>
      <c r="L24" s="15"/>
      <c r="M24" s="15" t="s">
        <v>50</v>
      </c>
      <c r="N24" s="15" t="s">
        <v>51</v>
      </c>
      <c r="O24" s="15" t="s">
        <v>40</v>
      </c>
      <c r="P24" s="16" t="s">
        <v>74</v>
      </c>
      <c r="Q24" s="17">
        <v>4179144000</v>
      </c>
      <c r="R24" s="17">
        <v>0</v>
      </c>
      <c r="S24" s="17">
        <v>0</v>
      </c>
      <c r="T24" s="17">
        <v>4179144000</v>
      </c>
      <c r="U24" s="17">
        <v>0</v>
      </c>
      <c r="V24" s="17">
        <v>4016986834</v>
      </c>
      <c r="W24" s="17">
        <v>162157166</v>
      </c>
      <c r="X24" s="34">
        <f t="shared" si="1"/>
        <v>0.96119847365872058</v>
      </c>
      <c r="Y24" s="17">
        <v>0</v>
      </c>
      <c r="Z24" s="34">
        <f t="shared" si="2"/>
        <v>0</v>
      </c>
      <c r="AA24" s="17">
        <v>0</v>
      </c>
      <c r="AB24" s="34" t="e">
        <f t="shared" si="3"/>
        <v>#DIV/0!</v>
      </c>
      <c r="AC24" s="34">
        <f t="shared" si="4"/>
        <v>0</v>
      </c>
      <c r="AD24" s="17">
        <v>0</v>
      </c>
      <c r="AE24" s="25">
        <v>0</v>
      </c>
      <c r="AG24" s="37">
        <f t="shared" si="5"/>
        <v>0</v>
      </c>
    </row>
    <row r="25" spans="1:33" ht="56.25">
      <c r="A25" s="3" t="s">
        <v>33</v>
      </c>
      <c r="B25" s="8" t="s">
        <v>34</v>
      </c>
      <c r="C25" s="24" t="s">
        <v>72</v>
      </c>
      <c r="D25" s="15" t="s">
        <v>66</v>
      </c>
      <c r="E25" s="15" t="s">
        <v>67</v>
      </c>
      <c r="F25" s="15" t="s">
        <v>68</v>
      </c>
      <c r="G25" s="15" t="s">
        <v>73</v>
      </c>
      <c r="H25" s="15"/>
      <c r="I25" s="15"/>
      <c r="J25" s="15"/>
      <c r="K25" s="15"/>
      <c r="L25" s="15"/>
      <c r="M25" s="15" t="s">
        <v>50</v>
      </c>
      <c r="N25" s="15" t="s">
        <v>75</v>
      </c>
      <c r="O25" s="15" t="s">
        <v>40</v>
      </c>
      <c r="P25" s="16" t="s">
        <v>74</v>
      </c>
      <c r="Q25" s="17">
        <v>1373265644</v>
      </c>
      <c r="R25" s="17">
        <v>0</v>
      </c>
      <c r="S25" s="17">
        <v>0</v>
      </c>
      <c r="T25" s="17">
        <v>1373265644</v>
      </c>
      <c r="U25" s="17">
        <v>0</v>
      </c>
      <c r="V25" s="17">
        <v>1373265644</v>
      </c>
      <c r="W25" s="17">
        <v>0</v>
      </c>
      <c r="X25" s="34">
        <f t="shared" si="1"/>
        <v>1</v>
      </c>
      <c r="Y25" s="17">
        <v>0</v>
      </c>
      <c r="Z25" s="34">
        <f t="shared" si="2"/>
        <v>0</v>
      </c>
      <c r="AA25" s="17">
        <v>0</v>
      </c>
      <c r="AB25" s="34" t="e">
        <f t="shared" si="3"/>
        <v>#DIV/0!</v>
      </c>
      <c r="AC25" s="34">
        <f t="shared" si="4"/>
        <v>0</v>
      </c>
      <c r="AD25" s="17">
        <v>0</v>
      </c>
      <c r="AE25" s="25">
        <v>0</v>
      </c>
      <c r="AG25" s="37">
        <f t="shared" si="5"/>
        <v>0</v>
      </c>
    </row>
    <row r="26" spans="1:33" ht="45">
      <c r="A26" s="3" t="s">
        <v>33</v>
      </c>
      <c r="B26" s="8" t="s">
        <v>34</v>
      </c>
      <c r="C26" s="24" t="s">
        <v>76</v>
      </c>
      <c r="D26" s="15" t="s">
        <v>66</v>
      </c>
      <c r="E26" s="15" t="s">
        <v>77</v>
      </c>
      <c r="F26" s="15" t="s">
        <v>68</v>
      </c>
      <c r="G26" s="15" t="s">
        <v>69</v>
      </c>
      <c r="H26" s="15"/>
      <c r="I26" s="15"/>
      <c r="J26" s="15"/>
      <c r="K26" s="15"/>
      <c r="L26" s="15"/>
      <c r="M26" s="15" t="s">
        <v>38</v>
      </c>
      <c r="N26" s="15" t="s">
        <v>62</v>
      </c>
      <c r="O26" s="15" t="s">
        <v>40</v>
      </c>
      <c r="P26" s="16" t="s">
        <v>78</v>
      </c>
      <c r="Q26" s="17">
        <v>11300000000</v>
      </c>
      <c r="R26" s="17">
        <v>0</v>
      </c>
      <c r="S26" s="17">
        <v>0</v>
      </c>
      <c r="T26" s="17">
        <v>11300000000</v>
      </c>
      <c r="U26" s="17">
        <v>0</v>
      </c>
      <c r="V26" s="17">
        <v>11300000000</v>
      </c>
      <c r="W26" s="17">
        <v>0</v>
      </c>
      <c r="X26" s="34">
        <f t="shared" si="1"/>
        <v>1</v>
      </c>
      <c r="Y26" s="17">
        <v>6762375513</v>
      </c>
      <c r="Z26" s="34">
        <f t="shared" si="2"/>
        <v>0.59844031088495575</v>
      </c>
      <c r="AA26" s="17">
        <v>4598839287</v>
      </c>
      <c r="AB26" s="34">
        <f t="shared" si="3"/>
        <v>0.68006269071559022</v>
      </c>
      <c r="AC26" s="34">
        <f t="shared" si="4"/>
        <v>0.40697692805309732</v>
      </c>
      <c r="AD26" s="17">
        <v>4598839287</v>
      </c>
      <c r="AE26" s="25">
        <v>4598839287</v>
      </c>
      <c r="AG26" s="37">
        <f t="shared" si="5"/>
        <v>0.40697692805309732</v>
      </c>
    </row>
    <row r="27" spans="1:33" ht="78.75">
      <c r="A27" s="3" t="s">
        <v>33</v>
      </c>
      <c r="B27" s="8" t="s">
        <v>34</v>
      </c>
      <c r="C27" s="24" t="s">
        <v>79</v>
      </c>
      <c r="D27" s="15" t="s">
        <v>66</v>
      </c>
      <c r="E27" s="15" t="s">
        <v>77</v>
      </c>
      <c r="F27" s="15" t="s">
        <v>68</v>
      </c>
      <c r="G27" s="15" t="s">
        <v>73</v>
      </c>
      <c r="H27" s="15"/>
      <c r="I27" s="15"/>
      <c r="J27" s="15"/>
      <c r="K27" s="15"/>
      <c r="L27" s="15"/>
      <c r="M27" s="15" t="s">
        <v>38</v>
      </c>
      <c r="N27" s="15" t="s">
        <v>62</v>
      </c>
      <c r="O27" s="15" t="s">
        <v>40</v>
      </c>
      <c r="P27" s="16" t="s">
        <v>80</v>
      </c>
      <c r="Q27" s="17">
        <v>5500000000</v>
      </c>
      <c r="R27" s="17">
        <v>0</v>
      </c>
      <c r="S27" s="17">
        <v>0</v>
      </c>
      <c r="T27" s="17">
        <v>5500000000</v>
      </c>
      <c r="U27" s="17">
        <v>0</v>
      </c>
      <c r="V27" s="17">
        <v>5500000000</v>
      </c>
      <c r="W27" s="17">
        <v>0</v>
      </c>
      <c r="X27" s="34">
        <f t="shared" si="1"/>
        <v>1</v>
      </c>
      <c r="Y27" s="17">
        <v>3321731036</v>
      </c>
      <c r="Z27" s="34">
        <f t="shared" si="2"/>
        <v>0.60395109745454545</v>
      </c>
      <c r="AA27" s="17">
        <v>1710404218</v>
      </c>
      <c r="AB27" s="34">
        <f t="shared" si="3"/>
        <v>0.51491351932565077</v>
      </c>
      <c r="AC27" s="34">
        <f t="shared" si="4"/>
        <v>0.31098258509090909</v>
      </c>
      <c r="AD27" s="17">
        <v>1710404218</v>
      </c>
      <c r="AE27" s="25">
        <v>1710404218</v>
      </c>
      <c r="AG27" s="37">
        <f t="shared" si="5"/>
        <v>0.31098258509090909</v>
      </c>
    </row>
    <row r="28" spans="1:33" ht="56.25">
      <c r="A28" s="3" t="s">
        <v>33</v>
      </c>
      <c r="B28" s="8" t="s">
        <v>34</v>
      </c>
      <c r="C28" s="24" t="s">
        <v>81</v>
      </c>
      <c r="D28" s="15" t="s">
        <v>66</v>
      </c>
      <c r="E28" s="15" t="s">
        <v>82</v>
      </c>
      <c r="F28" s="15" t="s">
        <v>68</v>
      </c>
      <c r="G28" s="15" t="s">
        <v>83</v>
      </c>
      <c r="H28" s="15"/>
      <c r="I28" s="15"/>
      <c r="J28" s="15"/>
      <c r="K28" s="15"/>
      <c r="L28" s="15"/>
      <c r="M28" s="15" t="s">
        <v>38</v>
      </c>
      <c r="N28" s="15" t="s">
        <v>70</v>
      </c>
      <c r="O28" s="15" t="s">
        <v>40</v>
      </c>
      <c r="P28" s="16" t="s">
        <v>84</v>
      </c>
      <c r="Q28" s="17">
        <v>3551606291</v>
      </c>
      <c r="R28" s="17">
        <v>0</v>
      </c>
      <c r="S28" s="17">
        <v>0</v>
      </c>
      <c r="T28" s="17">
        <v>3551606291</v>
      </c>
      <c r="U28" s="17">
        <v>0</v>
      </c>
      <c r="V28" s="17">
        <v>3551606291</v>
      </c>
      <c r="W28" s="17">
        <v>0</v>
      </c>
      <c r="X28" s="34">
        <f t="shared" si="1"/>
        <v>1</v>
      </c>
      <c r="Y28" s="17">
        <v>2037282238</v>
      </c>
      <c r="Z28" s="34">
        <f t="shared" si="2"/>
        <v>0.57362276983307658</v>
      </c>
      <c r="AA28" s="17">
        <v>1140085510</v>
      </c>
      <c r="AB28" s="34">
        <f t="shared" si="3"/>
        <v>0.55961098012576893</v>
      </c>
      <c r="AC28" s="34">
        <f t="shared" si="4"/>
        <v>0.32100560044874638</v>
      </c>
      <c r="AD28" s="17">
        <v>1140085510</v>
      </c>
      <c r="AE28" s="25">
        <v>1140085510</v>
      </c>
      <c r="AG28" s="37">
        <f t="shared" si="5"/>
        <v>0.32100560044874638</v>
      </c>
    </row>
    <row r="29" spans="1:33">
      <c r="A29" s="3"/>
      <c r="B29" s="8"/>
      <c r="C29" s="2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5" t="s">
        <v>90</v>
      </c>
      <c r="Q29" s="18">
        <f>SUM(Q22:Q28)</f>
        <v>51051606291</v>
      </c>
      <c r="R29" s="18">
        <f t="shared" ref="R29:AE29" si="10">SUM(R22:R28)</f>
        <v>0</v>
      </c>
      <c r="S29" s="18">
        <f t="shared" si="10"/>
        <v>0</v>
      </c>
      <c r="T29" s="18">
        <f t="shared" si="10"/>
        <v>51051606291</v>
      </c>
      <c r="U29" s="18">
        <f t="shared" si="10"/>
        <v>0</v>
      </c>
      <c r="V29" s="18">
        <f t="shared" si="10"/>
        <v>50699449125</v>
      </c>
      <c r="W29" s="18">
        <f t="shared" si="10"/>
        <v>352157166</v>
      </c>
      <c r="X29" s="34">
        <f t="shared" si="1"/>
        <v>0.99310193759638699</v>
      </c>
      <c r="Y29" s="18">
        <f t="shared" si="10"/>
        <v>30689445295</v>
      </c>
      <c r="Z29" s="62">
        <f t="shared" si="2"/>
        <v>0.60114553732289344</v>
      </c>
      <c r="AA29" s="18">
        <f t="shared" si="10"/>
        <v>16012111847.779999</v>
      </c>
      <c r="AB29" s="34">
        <f t="shared" si="3"/>
        <v>0.52174653839014584</v>
      </c>
      <c r="AC29" s="34">
        <f t="shared" si="4"/>
        <v>0.31364560316690387</v>
      </c>
      <c r="AD29" s="18">
        <f t="shared" si="10"/>
        <v>16012111847.779999</v>
      </c>
      <c r="AE29" s="26">
        <f t="shared" si="10"/>
        <v>16012111847.779999</v>
      </c>
      <c r="AG29" s="37">
        <f t="shared" si="5"/>
        <v>0.31364560316690387</v>
      </c>
    </row>
    <row r="30" spans="1:33" ht="15.75" thickBot="1">
      <c r="A30" s="3" t="s">
        <v>1</v>
      </c>
      <c r="B30" s="8" t="s">
        <v>1</v>
      </c>
      <c r="C30" s="27" t="s">
        <v>1</v>
      </c>
      <c r="D30" s="28" t="s">
        <v>1</v>
      </c>
      <c r="E30" s="28" t="s">
        <v>1</v>
      </c>
      <c r="F30" s="28" t="s">
        <v>1</v>
      </c>
      <c r="G30" s="28" t="s">
        <v>1</v>
      </c>
      <c r="H30" s="28" t="s">
        <v>1</v>
      </c>
      <c r="I30" s="28" t="s">
        <v>1</v>
      </c>
      <c r="J30" s="28" t="s">
        <v>1</v>
      </c>
      <c r="K30" s="28" t="s">
        <v>1</v>
      </c>
      <c r="L30" s="28" t="s">
        <v>1</v>
      </c>
      <c r="M30" s="28" t="s">
        <v>1</v>
      </c>
      <c r="N30" s="28" t="s">
        <v>1</v>
      </c>
      <c r="O30" s="28" t="s">
        <v>1</v>
      </c>
      <c r="P30" s="29" t="s">
        <v>91</v>
      </c>
      <c r="Q30" s="30">
        <v>64865478291</v>
      </c>
      <c r="R30" s="30">
        <v>0</v>
      </c>
      <c r="S30" s="30">
        <v>0</v>
      </c>
      <c r="T30" s="30">
        <v>64865478291</v>
      </c>
      <c r="U30" s="30">
        <v>0</v>
      </c>
      <c r="V30" s="30">
        <v>64069762607.269997</v>
      </c>
      <c r="W30" s="30">
        <v>795715683.73000002</v>
      </c>
      <c r="X30" s="38">
        <f t="shared" si="1"/>
        <v>0.98773283255292965</v>
      </c>
      <c r="Y30" s="30">
        <v>37200410022.440002</v>
      </c>
      <c r="Z30" s="63">
        <f t="shared" si="2"/>
        <v>0.57350089758918055</v>
      </c>
      <c r="AA30" s="30">
        <v>22306327683.400002</v>
      </c>
      <c r="AB30" s="38">
        <f t="shared" si="3"/>
        <v>0.59962585546622726</v>
      </c>
      <c r="AC30" s="38">
        <f t="shared" si="4"/>
        <v>0.34388596632756158</v>
      </c>
      <c r="AD30" s="30">
        <v>22306327683.400002</v>
      </c>
      <c r="AE30" s="31">
        <v>22306327683.400002</v>
      </c>
      <c r="AF30" s="39"/>
      <c r="AG30" s="40">
        <f t="shared" si="5"/>
        <v>0.34388596632756158</v>
      </c>
    </row>
    <row r="31" spans="1:33">
      <c r="A31" s="3" t="s">
        <v>1</v>
      </c>
      <c r="B31" s="4" t="s">
        <v>1</v>
      </c>
      <c r="C31" s="9" t="s">
        <v>1</v>
      </c>
      <c r="D31" s="10" t="s">
        <v>1</v>
      </c>
      <c r="E31" s="10" t="s">
        <v>1</v>
      </c>
      <c r="F31" s="10" t="s">
        <v>1</v>
      </c>
      <c r="G31" s="10" t="s">
        <v>1</v>
      </c>
      <c r="H31" s="10" t="s">
        <v>1</v>
      </c>
      <c r="I31" s="10" t="s">
        <v>1</v>
      </c>
      <c r="J31" s="10" t="s">
        <v>1</v>
      </c>
      <c r="K31" s="10" t="s">
        <v>1</v>
      </c>
      <c r="L31" s="10" t="s">
        <v>1</v>
      </c>
      <c r="M31" s="10" t="s">
        <v>1</v>
      </c>
      <c r="N31" s="10" t="s">
        <v>1</v>
      </c>
      <c r="O31" s="10" t="s">
        <v>1</v>
      </c>
      <c r="P31" s="11" t="s">
        <v>1</v>
      </c>
      <c r="Q31" s="12" t="s">
        <v>1</v>
      </c>
      <c r="R31" s="12" t="s">
        <v>1</v>
      </c>
      <c r="S31" s="12" t="s">
        <v>1</v>
      </c>
      <c r="T31" s="12" t="s">
        <v>1</v>
      </c>
      <c r="U31" s="12" t="s">
        <v>1</v>
      </c>
      <c r="V31" s="12" t="s">
        <v>1</v>
      </c>
      <c r="W31" s="12" t="s">
        <v>1</v>
      </c>
      <c r="X31" s="12"/>
      <c r="Y31" s="12" t="s">
        <v>1</v>
      </c>
      <c r="Z31" s="12"/>
      <c r="AA31" s="12" t="s">
        <v>1</v>
      </c>
      <c r="AB31" s="12"/>
      <c r="AC31" s="12"/>
      <c r="AD31" s="12" t="s">
        <v>1</v>
      </c>
      <c r="AE31" s="12" t="s">
        <v>1</v>
      </c>
    </row>
    <row r="32" spans="1:33" ht="34.15" customHeight="1"/>
  </sheetData>
  <mergeCells count="7">
    <mergeCell ref="C5:AG5"/>
    <mergeCell ref="C1:Q4"/>
    <mergeCell ref="R1:AA2"/>
    <mergeCell ref="AB1:AG1"/>
    <mergeCell ref="AB2:AG3"/>
    <mergeCell ref="R3:AA4"/>
    <mergeCell ref="AB4:AG4"/>
  </mergeCells>
  <printOptions horizontalCentered="1"/>
  <pageMargins left="0.25" right="0.25" top="0.75" bottom="0.75" header="0.3" footer="0.3"/>
  <pageSetup scale="5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MARLYNINOSCAR ROLON MENDOZA</cp:lastModifiedBy>
  <cp:lastPrinted>2022-07-01T14:40:01Z</cp:lastPrinted>
  <dcterms:created xsi:type="dcterms:W3CDTF">2022-07-01T01:26:26Z</dcterms:created>
  <dcterms:modified xsi:type="dcterms:W3CDTF">2022-07-01T14:54:47Z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