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1-10-2021\"/>
    </mc:Choice>
  </mc:AlternateContent>
  <xr:revisionPtr revIDLastSave="0" documentId="8_{E5E63354-779E-488F-8CE9-1DB7533C9B77}" xr6:coauthVersionLast="36" xr6:coauthVersionMax="36" xr10:uidLastSave="{00000000-0000-0000-0000-000000000000}"/>
  <bookViews>
    <workbookView xWindow="0" yWindow="0" windowWidth="23040" windowHeight="9060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8" i="1"/>
  <c r="AB31" i="1"/>
  <c r="AC31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29" i="1"/>
  <c r="Z31" i="1"/>
  <c r="W9" i="1"/>
  <c r="W10" i="1"/>
  <c r="W11" i="1"/>
  <c r="W13" i="1"/>
  <c r="W14" i="1"/>
  <c r="W15" i="1"/>
  <c r="W17" i="1"/>
  <c r="W18" i="1"/>
  <c r="W19" i="1"/>
  <c r="W20" i="1"/>
  <c r="W21" i="1"/>
  <c r="W23" i="1"/>
  <c r="W24" i="1"/>
  <c r="W25" i="1"/>
  <c r="W26" i="1"/>
  <c r="W27" i="1"/>
  <c r="W28" i="1"/>
  <c r="W29" i="1"/>
  <c r="W31" i="1"/>
  <c r="R30" i="1"/>
  <c r="S30" i="1"/>
  <c r="T30" i="1"/>
  <c r="U30" i="1"/>
  <c r="V30" i="1"/>
  <c r="W30" i="1" s="1"/>
  <c r="X30" i="1"/>
  <c r="Y30" i="1"/>
  <c r="Z30" i="1" s="1"/>
  <c r="AA30" i="1"/>
  <c r="AD30" i="1"/>
  <c r="AE30" i="1"/>
  <c r="R22" i="1"/>
  <c r="S22" i="1"/>
  <c r="T22" i="1"/>
  <c r="U22" i="1"/>
  <c r="V22" i="1"/>
  <c r="X22" i="1"/>
  <c r="Y22" i="1"/>
  <c r="Z22" i="1" s="1"/>
  <c r="AA22" i="1"/>
  <c r="AD22" i="1"/>
  <c r="AE22" i="1"/>
  <c r="AF22" i="1"/>
  <c r="R18" i="1"/>
  <c r="S18" i="1"/>
  <c r="T18" i="1"/>
  <c r="U18" i="1"/>
  <c r="V18" i="1"/>
  <c r="X18" i="1"/>
  <c r="Y18" i="1"/>
  <c r="AA18" i="1"/>
  <c r="AD18" i="1"/>
  <c r="AE18" i="1"/>
  <c r="R16" i="1"/>
  <c r="S16" i="1"/>
  <c r="T16" i="1"/>
  <c r="U16" i="1"/>
  <c r="V16" i="1"/>
  <c r="W16" i="1" s="1"/>
  <c r="X16" i="1"/>
  <c r="Y16" i="1"/>
  <c r="AA16" i="1"/>
  <c r="AD16" i="1"/>
  <c r="AD8" i="1" s="1"/>
  <c r="AE16" i="1"/>
  <c r="AE8" i="1" s="1"/>
  <c r="AF16" i="1"/>
  <c r="R12" i="1"/>
  <c r="S12" i="1"/>
  <c r="T12" i="1"/>
  <c r="W12" i="1" s="1"/>
  <c r="U12" i="1"/>
  <c r="V12" i="1"/>
  <c r="X12" i="1"/>
  <c r="Y12" i="1"/>
  <c r="Z12" i="1" s="1"/>
  <c r="AA12" i="1"/>
  <c r="AD12" i="1"/>
  <c r="AE12" i="1"/>
  <c r="S8" i="1"/>
  <c r="Q8" i="1"/>
  <c r="Q30" i="1"/>
  <c r="Q22" i="1"/>
  <c r="Q18" i="1"/>
  <c r="Q16" i="1"/>
  <c r="Q12" i="1"/>
  <c r="V8" i="1" l="1"/>
  <c r="W22" i="1"/>
  <c r="R8" i="1"/>
  <c r="X8" i="1"/>
  <c r="T8" i="1"/>
  <c r="W8" i="1" s="1"/>
  <c r="Y8" i="1"/>
  <c r="Z8" i="1" s="1"/>
  <c r="AA8" i="1"/>
  <c r="U8" i="1"/>
</calcChain>
</file>

<file path=xl/sharedStrings.xml><?xml version="1.0" encoding="utf-8"?>
<sst xmlns="http://schemas.openxmlformats.org/spreadsheetml/2006/main" count="299" uniqueCount="104">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</sst>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horizontal="left" vertical="center" wrapText="1" readingOrder="1"/>
    </xf>
    <xf numFmtId="0" fontId="5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5" fillId="0" borderId="3" xfId="1" applyFont="1" applyFill="1" applyBorder="1" applyAlignment="1">
      <alignment horizontal="right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64" fontId="5" fillId="0" borderId="3" xfId="0" applyNumberFormat="1" applyFont="1" applyFill="1" applyBorder="1" applyAlignment="1">
      <alignment horizontal="right" vertical="center" wrapText="1" readingOrder="1"/>
    </xf>
    <xf numFmtId="9" fontId="5" fillId="0" borderId="10" xfId="1" applyFont="1" applyFill="1" applyBorder="1" applyAlignment="1">
      <alignment horizontal="right"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4" fillId="0" borderId="11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horizontal="right" vertical="center" wrapText="1" readingOrder="1"/>
    </xf>
    <xf numFmtId="9" fontId="5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5" fillId="0" borderId="12" xfId="1" applyFont="1" applyFill="1" applyBorder="1" applyAlignment="1">
      <alignment horizontal="right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7" fontId="5" fillId="0" borderId="2" xfId="0" applyNumberFormat="1" applyFont="1" applyFill="1" applyBorder="1" applyAlignment="1">
      <alignment horizontal="right" vertical="center" wrapText="1" readingOrder="1"/>
    </xf>
    <xf numFmtId="9" fontId="5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5" fillId="0" borderId="16" xfId="1" applyFont="1" applyFill="1" applyBorder="1" applyAlignment="1">
      <alignment horizontal="right"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topLeftCell="C1" zoomScale="102" zoomScaleNormal="102" workbookViewId="0">
      <selection activeCell="Q25" sqref="Q25"/>
    </sheetView>
  </sheetViews>
  <sheetFormatPr baseColWidth="10" defaultRowHeight="14.4"/>
  <cols>
    <col min="1" max="1" width="13.44140625" hidden="1" customWidth="1"/>
    <col min="2" max="2" width="27" hidden="1" customWidth="1"/>
    <col min="3" max="3" width="11" customWidth="1"/>
    <col min="4" max="11" width="5.44140625" hidden="1" customWidth="1"/>
    <col min="12" max="12" width="7" hidden="1" customWidth="1"/>
    <col min="13" max="13" width="9.5546875" hidden="1" customWidth="1"/>
    <col min="14" max="15" width="6.88671875" customWidth="1"/>
    <col min="16" max="16" width="27.5546875" customWidth="1"/>
    <col min="17" max="22" width="18.88671875" customWidth="1"/>
    <col min="23" max="23" width="11.33203125" customWidth="1"/>
    <col min="24" max="24" width="18.88671875" hidden="1" customWidth="1"/>
    <col min="25" max="25" width="18.88671875" customWidth="1"/>
    <col min="26" max="26" width="9.5546875" customWidth="1"/>
    <col min="27" max="27" width="18.88671875" customWidth="1"/>
    <col min="28" max="29" width="10.77734375" customWidth="1"/>
    <col min="30" max="30" width="18.88671875" hidden="1" customWidth="1"/>
    <col min="31" max="31" width="18.88671875" customWidth="1"/>
    <col min="32" max="32" width="0" hidden="1" customWidth="1"/>
    <col min="33" max="33" width="10.6640625" customWidth="1"/>
  </cols>
  <sheetData>
    <row r="1" spans="1:33"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4" t="s">
        <v>98</v>
      </c>
      <c r="S1" s="45"/>
      <c r="T1" s="45"/>
      <c r="U1" s="45"/>
      <c r="V1" s="45"/>
      <c r="W1" s="45"/>
      <c r="X1" s="45"/>
      <c r="Y1" s="45"/>
      <c r="Z1" s="45"/>
      <c r="AA1" s="45"/>
      <c r="AB1" s="47" t="s">
        <v>99</v>
      </c>
      <c r="AC1" s="48"/>
      <c r="AD1" s="48"/>
      <c r="AE1" s="48"/>
      <c r="AF1" s="48"/>
      <c r="AG1" s="49"/>
    </row>
    <row r="2" spans="1:33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53"/>
      <c r="S2" s="54"/>
      <c r="T2" s="54"/>
      <c r="U2" s="54"/>
      <c r="V2" s="54"/>
      <c r="W2" s="54"/>
      <c r="X2" s="54"/>
      <c r="Y2" s="54"/>
      <c r="Z2" s="54"/>
      <c r="AA2" s="54"/>
      <c r="AB2" s="55" t="s">
        <v>100</v>
      </c>
      <c r="AC2" s="56"/>
      <c r="AD2" s="56"/>
      <c r="AE2" s="56"/>
      <c r="AF2" s="56"/>
      <c r="AG2" s="57"/>
    </row>
    <row r="3" spans="1:33"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44" t="s">
        <v>101</v>
      </c>
      <c r="S3" s="45"/>
      <c r="T3" s="45"/>
      <c r="U3" s="45"/>
      <c r="V3" s="45"/>
      <c r="W3" s="45"/>
      <c r="X3" s="45"/>
      <c r="Y3" s="45"/>
      <c r="Z3" s="45"/>
      <c r="AA3" s="45"/>
      <c r="AB3" s="55"/>
      <c r="AC3" s="56"/>
      <c r="AD3" s="56"/>
      <c r="AE3" s="56"/>
      <c r="AF3" s="56"/>
      <c r="AG3" s="57"/>
    </row>
    <row r="4" spans="1:33" ht="15" thickBot="1">
      <c r="A4" s="1" t="s">
        <v>0</v>
      </c>
      <c r="B4" s="2">
        <v>2021</v>
      </c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0"/>
      <c r="S4" s="51"/>
      <c r="T4" s="51"/>
      <c r="U4" s="51"/>
      <c r="V4" s="51"/>
      <c r="W4" s="51"/>
      <c r="X4" s="51"/>
      <c r="Y4" s="51"/>
      <c r="Z4" s="51"/>
      <c r="AA4" s="51"/>
      <c r="AB4" s="58" t="s">
        <v>102</v>
      </c>
      <c r="AC4" s="59"/>
      <c r="AD4" s="59"/>
      <c r="AE4" s="59"/>
      <c r="AF4" s="59"/>
      <c r="AG4" s="60"/>
    </row>
    <row r="5" spans="1:33" ht="28.8" customHeight="1" thickBot="1">
      <c r="A5" s="1" t="s">
        <v>2</v>
      </c>
      <c r="B5" s="1" t="s">
        <v>3</v>
      </c>
      <c r="C5" s="61" t="s">
        <v>103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15" thickBot="1">
      <c r="A6" s="30" t="s">
        <v>4</v>
      </c>
      <c r="B6" s="30" t="s">
        <v>5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/>
      <c r="AB6" s="3"/>
      <c r="AC6" s="3" t="s">
        <v>1</v>
      </c>
      <c r="AD6" s="3" t="s">
        <v>1</v>
      </c>
    </row>
    <row r="7" spans="1:33" ht="35.4" customHeight="1" thickBot="1">
      <c r="A7" s="39" t="s">
        <v>6</v>
      </c>
      <c r="B7" s="40" t="s">
        <v>7</v>
      </c>
      <c r="C7" s="41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2" t="s">
        <v>16</v>
      </c>
      <c r="L7" s="42" t="s">
        <v>17</v>
      </c>
      <c r="M7" s="42" t="s">
        <v>18</v>
      </c>
      <c r="N7" s="42" t="s">
        <v>19</v>
      </c>
      <c r="O7" s="42" t="s">
        <v>20</v>
      </c>
      <c r="P7" s="42" t="s">
        <v>21</v>
      </c>
      <c r="Q7" s="42" t="s">
        <v>22</v>
      </c>
      <c r="R7" s="42" t="s">
        <v>23</v>
      </c>
      <c r="S7" s="42" t="s">
        <v>24</v>
      </c>
      <c r="T7" s="42" t="s">
        <v>25</v>
      </c>
      <c r="U7" s="42" t="s">
        <v>26</v>
      </c>
      <c r="V7" s="42" t="s">
        <v>27</v>
      </c>
      <c r="W7" s="9" t="s">
        <v>93</v>
      </c>
      <c r="X7" s="42" t="s">
        <v>28</v>
      </c>
      <c r="Y7" s="42" t="s">
        <v>29</v>
      </c>
      <c r="Z7" s="9" t="s">
        <v>94</v>
      </c>
      <c r="AA7" s="42" t="s">
        <v>30</v>
      </c>
      <c r="AB7" s="9" t="s">
        <v>95</v>
      </c>
      <c r="AC7" s="9" t="s">
        <v>96</v>
      </c>
      <c r="AD7" s="42" t="s">
        <v>31</v>
      </c>
      <c r="AE7" s="42" t="s">
        <v>32</v>
      </c>
      <c r="AF7" s="43"/>
      <c r="AG7" s="10" t="s">
        <v>97</v>
      </c>
    </row>
    <row r="8" spans="1:33">
      <c r="A8" s="31"/>
      <c r="B8" s="32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6" t="s">
        <v>86</v>
      </c>
      <c r="Q8" s="35">
        <f>Q12+Q16+Q18+Q22</f>
        <v>13670531000</v>
      </c>
      <c r="R8" s="35">
        <f t="shared" ref="R8:AE8" si="0">R12+R16+R18+R22</f>
        <v>0</v>
      </c>
      <c r="S8" s="35">
        <f t="shared" si="0"/>
        <v>0</v>
      </c>
      <c r="T8" s="35">
        <f t="shared" si="0"/>
        <v>13670531000</v>
      </c>
      <c r="U8" s="35">
        <f t="shared" si="0"/>
        <v>0</v>
      </c>
      <c r="V8" s="35">
        <f t="shared" si="0"/>
        <v>13587872308.059999</v>
      </c>
      <c r="W8" s="36">
        <f>V8/T8</f>
        <v>0.99395351270993049</v>
      </c>
      <c r="X8" s="35">
        <f t="shared" si="0"/>
        <v>82658691.939999998</v>
      </c>
      <c r="Y8" s="35">
        <f t="shared" si="0"/>
        <v>10506459714.220001</v>
      </c>
      <c r="Z8" s="36">
        <f>Y8/T8</f>
        <v>0.76854803330024279</v>
      </c>
      <c r="AA8" s="35">
        <f t="shared" si="0"/>
        <v>10208275409.700001</v>
      </c>
      <c r="AB8" s="36">
        <f>AA8/Y8</f>
        <v>0.97161895513515162</v>
      </c>
      <c r="AC8" s="36">
        <f>AA8/T8</f>
        <v>0.7467358370863576</v>
      </c>
      <c r="AD8" s="35">
        <f t="shared" si="0"/>
        <v>10208275409.700001</v>
      </c>
      <c r="AE8" s="35">
        <f t="shared" si="0"/>
        <v>10208275409.700001</v>
      </c>
      <c r="AF8" s="37"/>
      <c r="AG8" s="38">
        <f>AE8/T8</f>
        <v>0.7467358370863576</v>
      </c>
    </row>
    <row r="9" spans="1:33" ht="20.399999999999999">
      <c r="A9" s="4" t="s">
        <v>33</v>
      </c>
      <c r="B9" s="11" t="s">
        <v>34</v>
      </c>
      <c r="C9" s="23" t="s">
        <v>35</v>
      </c>
      <c r="D9" s="18" t="s">
        <v>36</v>
      </c>
      <c r="E9" s="18" t="s">
        <v>37</v>
      </c>
      <c r="F9" s="18" t="s">
        <v>37</v>
      </c>
      <c r="G9" s="18" t="s">
        <v>37</v>
      </c>
      <c r="H9" s="18"/>
      <c r="I9" s="18"/>
      <c r="J9" s="18"/>
      <c r="K9" s="18"/>
      <c r="L9" s="18"/>
      <c r="M9" s="18" t="s">
        <v>38</v>
      </c>
      <c r="N9" s="18" t="s">
        <v>39</v>
      </c>
      <c r="O9" s="18" t="s">
        <v>40</v>
      </c>
      <c r="P9" s="19" t="s">
        <v>41</v>
      </c>
      <c r="Q9" s="20">
        <v>6834081000</v>
      </c>
      <c r="R9" s="20">
        <v>0</v>
      </c>
      <c r="S9" s="20">
        <v>0</v>
      </c>
      <c r="T9" s="20">
        <v>6834081000</v>
      </c>
      <c r="U9" s="20">
        <v>0</v>
      </c>
      <c r="V9" s="20">
        <v>6834081000</v>
      </c>
      <c r="W9" s="17">
        <f t="shared" ref="W9:W31" si="1">V9/T9</f>
        <v>1</v>
      </c>
      <c r="X9" s="20">
        <v>0</v>
      </c>
      <c r="Y9" s="20">
        <v>5369264054</v>
      </c>
      <c r="Z9" s="17">
        <f t="shared" ref="Z9:Z31" si="2">Y9/T9</f>
        <v>0.78565999642087936</v>
      </c>
      <c r="AA9" s="20">
        <v>5367700079</v>
      </c>
      <c r="AB9" s="17">
        <f t="shared" ref="AB9:AB30" si="3">AA9/Y9</f>
        <v>0.99970871706359177</v>
      </c>
      <c r="AC9" s="17">
        <f t="shared" ref="AC9:AC30" si="4">AA9/T9</f>
        <v>0.78543114707010353</v>
      </c>
      <c r="AD9" s="20">
        <v>5367700079</v>
      </c>
      <c r="AE9" s="20">
        <v>5367700079</v>
      </c>
      <c r="AF9" s="16"/>
      <c r="AG9" s="22">
        <f t="shared" ref="AG9:AG31" si="5">AE9/T9</f>
        <v>0.78543114707010353</v>
      </c>
    </row>
    <row r="10" spans="1:33" ht="20.399999999999999">
      <c r="A10" s="4" t="s">
        <v>33</v>
      </c>
      <c r="B10" s="11" t="s">
        <v>34</v>
      </c>
      <c r="C10" s="23" t="s">
        <v>42</v>
      </c>
      <c r="D10" s="18" t="s">
        <v>36</v>
      </c>
      <c r="E10" s="18" t="s">
        <v>37</v>
      </c>
      <c r="F10" s="18" t="s">
        <v>37</v>
      </c>
      <c r="G10" s="18" t="s">
        <v>43</v>
      </c>
      <c r="H10" s="18"/>
      <c r="I10" s="18"/>
      <c r="J10" s="18"/>
      <c r="K10" s="18"/>
      <c r="L10" s="18"/>
      <c r="M10" s="18" t="s">
        <v>38</v>
      </c>
      <c r="N10" s="18" t="s">
        <v>39</v>
      </c>
      <c r="O10" s="18" t="s">
        <v>40</v>
      </c>
      <c r="P10" s="19" t="s">
        <v>44</v>
      </c>
      <c r="Q10" s="20">
        <v>2670919000</v>
      </c>
      <c r="R10" s="20">
        <v>0</v>
      </c>
      <c r="S10" s="20">
        <v>0</v>
      </c>
      <c r="T10" s="20">
        <v>2670919000</v>
      </c>
      <c r="U10" s="20">
        <v>0</v>
      </c>
      <c r="V10" s="20">
        <v>2670919000</v>
      </c>
      <c r="W10" s="17">
        <f t="shared" si="1"/>
        <v>1</v>
      </c>
      <c r="X10" s="20">
        <v>0</v>
      </c>
      <c r="Y10" s="20">
        <v>1925635360</v>
      </c>
      <c r="Z10" s="17">
        <f t="shared" si="2"/>
        <v>0.72096359342982697</v>
      </c>
      <c r="AA10" s="20">
        <v>1925630084</v>
      </c>
      <c r="AB10" s="17">
        <f t="shared" si="3"/>
        <v>0.99999726012509449</v>
      </c>
      <c r="AC10" s="17">
        <f t="shared" si="4"/>
        <v>0.72096161807976955</v>
      </c>
      <c r="AD10" s="20">
        <v>1925630084</v>
      </c>
      <c r="AE10" s="20">
        <v>1925630084</v>
      </c>
      <c r="AF10" s="16"/>
      <c r="AG10" s="22">
        <f t="shared" si="5"/>
        <v>0.72096161807976955</v>
      </c>
    </row>
    <row r="11" spans="1:33" ht="35.4" customHeight="1">
      <c r="A11" s="4" t="s">
        <v>33</v>
      </c>
      <c r="B11" s="11" t="s">
        <v>34</v>
      </c>
      <c r="C11" s="23" t="s">
        <v>45</v>
      </c>
      <c r="D11" s="18" t="s">
        <v>36</v>
      </c>
      <c r="E11" s="18" t="s">
        <v>37</v>
      </c>
      <c r="F11" s="18" t="s">
        <v>37</v>
      </c>
      <c r="G11" s="18" t="s">
        <v>46</v>
      </c>
      <c r="H11" s="18"/>
      <c r="I11" s="18"/>
      <c r="J11" s="18"/>
      <c r="K11" s="18"/>
      <c r="L11" s="18"/>
      <c r="M11" s="18" t="s">
        <v>38</v>
      </c>
      <c r="N11" s="18" t="s">
        <v>39</v>
      </c>
      <c r="O11" s="18" t="s">
        <v>40</v>
      </c>
      <c r="P11" s="19" t="s">
        <v>47</v>
      </c>
      <c r="Q11" s="20">
        <v>1330908000</v>
      </c>
      <c r="R11" s="20">
        <v>0</v>
      </c>
      <c r="S11" s="20">
        <v>0</v>
      </c>
      <c r="T11" s="20">
        <v>1330908000</v>
      </c>
      <c r="U11" s="20">
        <v>0</v>
      </c>
      <c r="V11" s="20">
        <v>1330908000</v>
      </c>
      <c r="W11" s="17">
        <f t="shared" si="1"/>
        <v>1</v>
      </c>
      <c r="X11" s="20">
        <v>0</v>
      </c>
      <c r="Y11" s="20">
        <v>861201099</v>
      </c>
      <c r="Z11" s="17">
        <f t="shared" si="2"/>
        <v>0.64707785887529412</v>
      </c>
      <c r="AA11" s="20">
        <v>860661602</v>
      </c>
      <c r="AB11" s="17">
        <f t="shared" si="3"/>
        <v>0.9993735528198624</v>
      </c>
      <c r="AC11" s="17">
        <f t="shared" si="4"/>
        <v>0.64667249877527222</v>
      </c>
      <c r="AD11" s="20">
        <v>860661602</v>
      </c>
      <c r="AE11" s="20">
        <v>860661602</v>
      </c>
      <c r="AF11" s="16"/>
      <c r="AG11" s="22">
        <f t="shared" si="5"/>
        <v>0.64667249877527222</v>
      </c>
    </row>
    <row r="12" spans="1:33" ht="15" customHeight="1">
      <c r="A12" s="4"/>
      <c r="B12" s="11"/>
      <c r="C12" s="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" t="s">
        <v>87</v>
      </c>
      <c r="Q12" s="21">
        <f>SUM(Q9:Q11)</f>
        <v>10835908000</v>
      </c>
      <c r="R12" s="21">
        <f t="shared" ref="R12:AE12" si="6">SUM(R9:R11)</f>
        <v>0</v>
      </c>
      <c r="S12" s="21">
        <f t="shared" si="6"/>
        <v>0</v>
      </c>
      <c r="T12" s="21">
        <f t="shared" si="6"/>
        <v>10835908000</v>
      </c>
      <c r="U12" s="21">
        <f t="shared" si="6"/>
        <v>0</v>
      </c>
      <c r="V12" s="21">
        <f t="shared" si="6"/>
        <v>10835908000</v>
      </c>
      <c r="W12" s="17">
        <f t="shared" si="1"/>
        <v>1</v>
      </c>
      <c r="X12" s="21">
        <f t="shared" si="6"/>
        <v>0</v>
      </c>
      <c r="Y12" s="21">
        <f t="shared" si="6"/>
        <v>8156100513</v>
      </c>
      <c r="Z12" s="17">
        <f t="shared" si="2"/>
        <v>0.7526919306623866</v>
      </c>
      <c r="AA12" s="21">
        <f t="shared" si="6"/>
        <v>8153991765</v>
      </c>
      <c r="AB12" s="17">
        <f t="shared" si="3"/>
        <v>0.99974145144525395</v>
      </c>
      <c r="AC12" s="17">
        <f t="shared" si="4"/>
        <v>0.75249732325154473</v>
      </c>
      <c r="AD12" s="21">
        <f t="shared" si="6"/>
        <v>8153991765</v>
      </c>
      <c r="AE12" s="21">
        <f t="shared" si="6"/>
        <v>8153991765</v>
      </c>
      <c r="AF12" s="16"/>
      <c r="AG12" s="22">
        <f t="shared" si="5"/>
        <v>0.75249732325154473</v>
      </c>
    </row>
    <row r="13" spans="1:33" ht="20.399999999999999">
      <c r="A13" s="4" t="s">
        <v>33</v>
      </c>
      <c r="B13" s="11" t="s">
        <v>34</v>
      </c>
      <c r="C13" s="23" t="s">
        <v>48</v>
      </c>
      <c r="D13" s="18" t="s">
        <v>36</v>
      </c>
      <c r="E13" s="18" t="s">
        <v>43</v>
      </c>
      <c r="F13" s="18" t="s">
        <v>37</v>
      </c>
      <c r="G13" s="18"/>
      <c r="H13" s="18"/>
      <c r="I13" s="18"/>
      <c r="J13" s="18"/>
      <c r="K13" s="18"/>
      <c r="L13" s="18"/>
      <c r="M13" s="18" t="s">
        <v>38</v>
      </c>
      <c r="N13" s="18" t="s">
        <v>39</v>
      </c>
      <c r="O13" s="18" t="s">
        <v>40</v>
      </c>
      <c r="P13" s="19" t="s">
        <v>49</v>
      </c>
      <c r="Q13" s="20">
        <v>4244000</v>
      </c>
      <c r="R13" s="20">
        <v>0</v>
      </c>
      <c r="S13" s="20">
        <v>0</v>
      </c>
      <c r="T13" s="20">
        <v>4244000</v>
      </c>
      <c r="U13" s="20">
        <v>0</v>
      </c>
      <c r="V13" s="20">
        <v>4244000</v>
      </c>
      <c r="W13" s="17">
        <f t="shared" si="1"/>
        <v>1</v>
      </c>
      <c r="X13" s="20">
        <v>0</v>
      </c>
      <c r="Y13" s="20">
        <v>2186656</v>
      </c>
      <c r="Z13" s="17">
        <f t="shared" si="2"/>
        <v>0.51523468426013197</v>
      </c>
      <c r="AA13" s="20">
        <v>0</v>
      </c>
      <c r="AB13" s="17">
        <f t="shared" si="3"/>
        <v>0</v>
      </c>
      <c r="AC13" s="17">
        <f t="shared" si="4"/>
        <v>0</v>
      </c>
      <c r="AD13" s="20">
        <v>0</v>
      </c>
      <c r="AE13" s="20">
        <v>0</v>
      </c>
      <c r="AF13" s="16"/>
      <c r="AG13" s="22">
        <f t="shared" si="5"/>
        <v>0</v>
      </c>
    </row>
    <row r="14" spans="1:33" ht="20.399999999999999">
      <c r="A14" s="4" t="s">
        <v>33</v>
      </c>
      <c r="B14" s="11" t="s">
        <v>34</v>
      </c>
      <c r="C14" s="23" t="s">
        <v>50</v>
      </c>
      <c r="D14" s="18" t="s">
        <v>36</v>
      </c>
      <c r="E14" s="18" t="s">
        <v>43</v>
      </c>
      <c r="F14" s="18" t="s">
        <v>43</v>
      </c>
      <c r="G14" s="18"/>
      <c r="H14" s="18"/>
      <c r="I14" s="18"/>
      <c r="J14" s="18"/>
      <c r="K14" s="18"/>
      <c r="L14" s="18"/>
      <c r="M14" s="18" t="s">
        <v>38</v>
      </c>
      <c r="N14" s="18" t="s">
        <v>39</v>
      </c>
      <c r="O14" s="18" t="s">
        <v>40</v>
      </c>
      <c r="P14" s="19" t="s">
        <v>51</v>
      </c>
      <c r="Q14" s="20">
        <v>2200428000</v>
      </c>
      <c r="R14" s="20">
        <v>0</v>
      </c>
      <c r="S14" s="20">
        <v>0</v>
      </c>
      <c r="T14" s="20">
        <v>2200428000</v>
      </c>
      <c r="U14" s="20">
        <v>0</v>
      </c>
      <c r="V14" s="20">
        <v>2195609002.0599999</v>
      </c>
      <c r="W14" s="17">
        <f t="shared" si="1"/>
        <v>0.99780997245081404</v>
      </c>
      <c r="X14" s="20">
        <v>4818997.9400000004</v>
      </c>
      <c r="Y14" s="20">
        <v>1953424236.46</v>
      </c>
      <c r="Z14" s="17">
        <f t="shared" si="2"/>
        <v>0.88774740026031296</v>
      </c>
      <c r="AA14" s="20">
        <v>1679088089.0599999</v>
      </c>
      <c r="AB14" s="17">
        <f t="shared" si="3"/>
        <v>0.85956140899677136</v>
      </c>
      <c r="AC14" s="17">
        <f t="shared" si="4"/>
        <v>0.76307340620097541</v>
      </c>
      <c r="AD14" s="20">
        <v>1679088089.0599999</v>
      </c>
      <c r="AE14" s="20">
        <v>1679088089.0599999</v>
      </c>
      <c r="AF14" s="16"/>
      <c r="AG14" s="22">
        <f t="shared" si="5"/>
        <v>0.76307340620097541</v>
      </c>
    </row>
    <row r="15" spans="1:33" ht="20.399999999999999">
      <c r="A15" s="4" t="s">
        <v>33</v>
      </c>
      <c r="B15" s="11" t="s">
        <v>34</v>
      </c>
      <c r="C15" s="23" t="s">
        <v>50</v>
      </c>
      <c r="D15" s="18" t="s">
        <v>36</v>
      </c>
      <c r="E15" s="18" t="s">
        <v>43</v>
      </c>
      <c r="F15" s="18" t="s">
        <v>43</v>
      </c>
      <c r="G15" s="18"/>
      <c r="H15" s="18"/>
      <c r="I15" s="18"/>
      <c r="J15" s="18"/>
      <c r="K15" s="18"/>
      <c r="L15" s="18"/>
      <c r="M15" s="18" t="s">
        <v>52</v>
      </c>
      <c r="N15" s="18" t="s">
        <v>53</v>
      </c>
      <c r="O15" s="18" t="s">
        <v>40</v>
      </c>
      <c r="P15" s="19" t="s">
        <v>51</v>
      </c>
      <c r="Q15" s="20">
        <v>387758000</v>
      </c>
      <c r="R15" s="20">
        <v>0</v>
      </c>
      <c r="S15" s="20">
        <v>0</v>
      </c>
      <c r="T15" s="20">
        <v>387758000</v>
      </c>
      <c r="U15" s="20">
        <v>0</v>
      </c>
      <c r="V15" s="20">
        <v>310818306</v>
      </c>
      <c r="W15" s="17">
        <f t="shared" si="1"/>
        <v>0.80157806157448719</v>
      </c>
      <c r="X15" s="20">
        <v>76939694</v>
      </c>
      <c r="Y15" s="20">
        <v>210568730.75999999</v>
      </c>
      <c r="Z15" s="17">
        <f t="shared" si="2"/>
        <v>0.54304161554371544</v>
      </c>
      <c r="AA15" s="20">
        <v>192821460.63999999</v>
      </c>
      <c r="AB15" s="17">
        <f t="shared" si="3"/>
        <v>0.91571744742941996</v>
      </c>
      <c r="AC15" s="17">
        <f t="shared" si="4"/>
        <v>0.4972726820336395</v>
      </c>
      <c r="AD15" s="20">
        <v>192821460.63999999</v>
      </c>
      <c r="AE15" s="20">
        <v>192821460.63999999</v>
      </c>
      <c r="AF15" s="16"/>
      <c r="AG15" s="22">
        <f t="shared" si="5"/>
        <v>0.4972726820336395</v>
      </c>
    </row>
    <row r="16" spans="1:33" ht="21" customHeight="1">
      <c r="A16" s="4"/>
      <c r="B16" s="11"/>
      <c r="C16" s="2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7" t="s">
        <v>88</v>
      </c>
      <c r="Q16" s="21">
        <f>SUM(Q13:Q15)</f>
        <v>2592430000</v>
      </c>
      <c r="R16" s="21">
        <f t="shared" ref="R16:AF16" si="7">SUM(R13:R15)</f>
        <v>0</v>
      </c>
      <c r="S16" s="21">
        <f t="shared" si="7"/>
        <v>0</v>
      </c>
      <c r="T16" s="21">
        <f t="shared" si="7"/>
        <v>2592430000</v>
      </c>
      <c r="U16" s="21">
        <f t="shared" si="7"/>
        <v>0</v>
      </c>
      <c r="V16" s="21">
        <f t="shared" si="7"/>
        <v>2510671308.0599999</v>
      </c>
      <c r="W16" s="17">
        <f t="shared" si="1"/>
        <v>0.96846252668731647</v>
      </c>
      <c r="X16" s="21">
        <f t="shared" si="7"/>
        <v>81758691.939999998</v>
      </c>
      <c r="Y16" s="21">
        <f t="shared" si="7"/>
        <v>2166179623.2200003</v>
      </c>
      <c r="Z16" s="17">
        <f t="shared" si="2"/>
        <v>0.83557882882855095</v>
      </c>
      <c r="AA16" s="21">
        <f t="shared" si="7"/>
        <v>1871909549.6999998</v>
      </c>
      <c r="AB16" s="17">
        <f t="shared" si="3"/>
        <v>0.86415250592996928</v>
      </c>
      <c r="AC16" s="17">
        <f t="shared" si="4"/>
        <v>0.72206753883422115</v>
      </c>
      <c r="AD16" s="21">
        <f t="shared" si="7"/>
        <v>1871909549.6999998</v>
      </c>
      <c r="AE16" s="21">
        <f t="shared" si="7"/>
        <v>1871909549.6999998</v>
      </c>
      <c r="AF16" s="21">
        <f t="shared" si="7"/>
        <v>0</v>
      </c>
      <c r="AG16" s="22">
        <f t="shared" si="5"/>
        <v>0.72206753883422115</v>
      </c>
    </row>
    <row r="17" spans="1:33" ht="30.6">
      <c r="A17" s="4" t="s">
        <v>33</v>
      </c>
      <c r="B17" s="11" t="s">
        <v>34</v>
      </c>
      <c r="C17" s="23" t="s">
        <v>54</v>
      </c>
      <c r="D17" s="18" t="s">
        <v>36</v>
      </c>
      <c r="E17" s="18" t="s">
        <v>46</v>
      </c>
      <c r="F17" s="18" t="s">
        <v>55</v>
      </c>
      <c r="G17" s="18" t="s">
        <v>43</v>
      </c>
      <c r="H17" s="18" t="s">
        <v>56</v>
      </c>
      <c r="I17" s="18"/>
      <c r="J17" s="18"/>
      <c r="K17" s="18"/>
      <c r="L17" s="18"/>
      <c r="M17" s="18" t="s">
        <v>38</v>
      </c>
      <c r="N17" s="18" t="s">
        <v>39</v>
      </c>
      <c r="O17" s="18" t="s">
        <v>40</v>
      </c>
      <c r="P17" s="19" t="s">
        <v>57</v>
      </c>
      <c r="Q17" s="20">
        <v>60074000</v>
      </c>
      <c r="R17" s="20">
        <v>0</v>
      </c>
      <c r="S17" s="20">
        <v>0</v>
      </c>
      <c r="T17" s="20">
        <v>60074000</v>
      </c>
      <c r="U17" s="20">
        <v>0</v>
      </c>
      <c r="V17" s="20">
        <v>60074000</v>
      </c>
      <c r="W17" s="17">
        <f t="shared" si="1"/>
        <v>1</v>
      </c>
      <c r="X17" s="20">
        <v>0</v>
      </c>
      <c r="Y17" s="20">
        <v>15522787</v>
      </c>
      <c r="Z17" s="17">
        <f t="shared" si="2"/>
        <v>0.25839443020274994</v>
      </c>
      <c r="AA17" s="20">
        <v>15317304</v>
      </c>
      <c r="AB17" s="17">
        <f t="shared" si="3"/>
        <v>0.98676249310127107</v>
      </c>
      <c r="AC17" s="17">
        <f t="shared" si="4"/>
        <v>0.25497393215034792</v>
      </c>
      <c r="AD17" s="20">
        <v>15317304</v>
      </c>
      <c r="AE17" s="20">
        <v>15317304</v>
      </c>
      <c r="AF17" s="16"/>
      <c r="AG17" s="22">
        <f t="shared" si="5"/>
        <v>0.25497393215034792</v>
      </c>
    </row>
    <row r="18" spans="1:33">
      <c r="A18" s="4"/>
      <c r="B18" s="11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7" t="s">
        <v>89</v>
      </c>
      <c r="Q18" s="21">
        <f>SUM(Q17)</f>
        <v>60074000</v>
      </c>
      <c r="R18" s="21">
        <f t="shared" ref="R18:AE18" si="8">SUM(R17)</f>
        <v>0</v>
      </c>
      <c r="S18" s="21">
        <f t="shared" si="8"/>
        <v>0</v>
      </c>
      <c r="T18" s="21">
        <f t="shared" si="8"/>
        <v>60074000</v>
      </c>
      <c r="U18" s="21">
        <f t="shared" si="8"/>
        <v>0</v>
      </c>
      <c r="V18" s="21">
        <f t="shared" si="8"/>
        <v>60074000</v>
      </c>
      <c r="W18" s="17">
        <f t="shared" si="1"/>
        <v>1</v>
      </c>
      <c r="X18" s="21">
        <f t="shared" si="8"/>
        <v>0</v>
      </c>
      <c r="Y18" s="21">
        <f t="shared" si="8"/>
        <v>15522787</v>
      </c>
      <c r="Z18" s="17">
        <f t="shared" si="2"/>
        <v>0.25839443020274994</v>
      </c>
      <c r="AA18" s="21">
        <f t="shared" si="8"/>
        <v>15317304</v>
      </c>
      <c r="AB18" s="17">
        <f t="shared" si="3"/>
        <v>0.98676249310127107</v>
      </c>
      <c r="AC18" s="17">
        <f t="shared" si="4"/>
        <v>0.25497393215034792</v>
      </c>
      <c r="AD18" s="21">
        <f t="shared" si="8"/>
        <v>15317304</v>
      </c>
      <c r="AE18" s="21">
        <f t="shared" si="8"/>
        <v>15317304</v>
      </c>
      <c r="AF18" s="16"/>
      <c r="AG18" s="22">
        <f t="shared" si="5"/>
        <v>0.25497393215034792</v>
      </c>
    </row>
    <row r="19" spans="1:33" ht="20.399999999999999">
      <c r="A19" s="4" t="s">
        <v>33</v>
      </c>
      <c r="B19" s="11" t="s">
        <v>34</v>
      </c>
      <c r="C19" s="23" t="s">
        <v>58</v>
      </c>
      <c r="D19" s="18" t="s">
        <v>36</v>
      </c>
      <c r="E19" s="18" t="s">
        <v>59</v>
      </c>
      <c r="F19" s="18" t="s">
        <v>37</v>
      </c>
      <c r="G19" s="18"/>
      <c r="H19" s="18"/>
      <c r="I19" s="18"/>
      <c r="J19" s="18"/>
      <c r="K19" s="18"/>
      <c r="L19" s="18"/>
      <c r="M19" s="18" t="s">
        <v>38</v>
      </c>
      <c r="N19" s="18" t="s">
        <v>39</v>
      </c>
      <c r="O19" s="18" t="s">
        <v>40</v>
      </c>
      <c r="P19" s="19" t="s">
        <v>60</v>
      </c>
      <c r="Q19" s="20">
        <v>50801000</v>
      </c>
      <c r="R19" s="20">
        <v>0</v>
      </c>
      <c r="S19" s="20">
        <v>0</v>
      </c>
      <c r="T19" s="20">
        <v>50801000</v>
      </c>
      <c r="U19" s="20">
        <v>0</v>
      </c>
      <c r="V19" s="20">
        <v>49901000</v>
      </c>
      <c r="W19" s="17">
        <f t="shared" si="1"/>
        <v>0.98228381331076164</v>
      </c>
      <c r="X19" s="20">
        <v>900000</v>
      </c>
      <c r="Y19" s="20">
        <v>39370889</v>
      </c>
      <c r="Z19" s="17">
        <f t="shared" si="2"/>
        <v>0.77500224405031393</v>
      </c>
      <c r="AA19" s="20">
        <v>38370889</v>
      </c>
      <c r="AB19" s="17">
        <f t="shared" si="3"/>
        <v>0.97460052273648179</v>
      </c>
      <c r="AC19" s="17">
        <f t="shared" si="4"/>
        <v>0.75531759217338246</v>
      </c>
      <c r="AD19" s="20">
        <v>38370889</v>
      </c>
      <c r="AE19" s="20">
        <v>38370889</v>
      </c>
      <c r="AF19" s="16"/>
      <c r="AG19" s="22">
        <f t="shared" si="5"/>
        <v>0.75531759217338246</v>
      </c>
    </row>
    <row r="20" spans="1:33" ht="25.2" customHeight="1">
      <c r="A20" s="4" t="s">
        <v>33</v>
      </c>
      <c r="B20" s="11" t="s">
        <v>34</v>
      </c>
      <c r="C20" s="23" t="s">
        <v>61</v>
      </c>
      <c r="D20" s="18" t="s">
        <v>36</v>
      </c>
      <c r="E20" s="18" t="s">
        <v>59</v>
      </c>
      <c r="F20" s="18" t="s">
        <v>46</v>
      </c>
      <c r="G20" s="18"/>
      <c r="H20" s="18"/>
      <c r="I20" s="18"/>
      <c r="J20" s="18"/>
      <c r="K20" s="18"/>
      <c r="L20" s="18"/>
      <c r="M20" s="18" t="s">
        <v>38</v>
      </c>
      <c r="N20" s="18" t="s">
        <v>39</v>
      </c>
      <c r="O20" s="18" t="s">
        <v>40</v>
      </c>
      <c r="P20" s="19" t="s">
        <v>62</v>
      </c>
      <c r="Q20" s="20">
        <v>3714000</v>
      </c>
      <c r="R20" s="20">
        <v>0</v>
      </c>
      <c r="S20" s="20">
        <v>0</v>
      </c>
      <c r="T20" s="20">
        <v>3714000</v>
      </c>
      <c r="U20" s="20">
        <v>0</v>
      </c>
      <c r="V20" s="20">
        <v>3714000</v>
      </c>
      <c r="W20" s="17">
        <f t="shared" si="1"/>
        <v>1</v>
      </c>
      <c r="X20" s="20">
        <v>0</v>
      </c>
      <c r="Y20" s="20">
        <v>1681902</v>
      </c>
      <c r="Z20" s="17">
        <f t="shared" si="2"/>
        <v>0.45285460420032309</v>
      </c>
      <c r="AA20" s="20">
        <v>1081902</v>
      </c>
      <c r="AB20" s="17">
        <f t="shared" si="3"/>
        <v>0.64326102234256222</v>
      </c>
      <c r="AC20" s="17">
        <f t="shared" si="4"/>
        <v>0.29130371567043617</v>
      </c>
      <c r="AD20" s="20">
        <v>1081902</v>
      </c>
      <c r="AE20" s="20">
        <v>1081902</v>
      </c>
      <c r="AF20" s="16"/>
      <c r="AG20" s="22">
        <f t="shared" si="5"/>
        <v>0.29130371567043617</v>
      </c>
    </row>
    <row r="21" spans="1:33" ht="25.2" customHeight="1">
      <c r="A21" s="4" t="s">
        <v>33</v>
      </c>
      <c r="B21" s="11" t="s">
        <v>34</v>
      </c>
      <c r="C21" s="23" t="s">
        <v>63</v>
      </c>
      <c r="D21" s="18" t="s">
        <v>36</v>
      </c>
      <c r="E21" s="18" t="s">
        <v>59</v>
      </c>
      <c r="F21" s="18" t="s">
        <v>55</v>
      </c>
      <c r="G21" s="18" t="s">
        <v>37</v>
      </c>
      <c r="H21" s="18"/>
      <c r="I21" s="18"/>
      <c r="J21" s="18"/>
      <c r="K21" s="18"/>
      <c r="L21" s="18"/>
      <c r="M21" s="18" t="s">
        <v>38</v>
      </c>
      <c r="N21" s="18" t="s">
        <v>64</v>
      </c>
      <c r="O21" s="18" t="s">
        <v>65</v>
      </c>
      <c r="P21" s="19" t="s">
        <v>66</v>
      </c>
      <c r="Q21" s="20">
        <v>127604000</v>
      </c>
      <c r="R21" s="20">
        <v>0</v>
      </c>
      <c r="S21" s="20">
        <v>0</v>
      </c>
      <c r="T21" s="20">
        <v>127604000</v>
      </c>
      <c r="U21" s="20">
        <v>0</v>
      </c>
      <c r="V21" s="20">
        <v>127604000</v>
      </c>
      <c r="W21" s="17">
        <f t="shared" si="1"/>
        <v>1</v>
      </c>
      <c r="X21" s="20">
        <v>0</v>
      </c>
      <c r="Y21" s="20">
        <v>127604000</v>
      </c>
      <c r="Z21" s="17">
        <f t="shared" si="2"/>
        <v>1</v>
      </c>
      <c r="AA21" s="20">
        <v>127604000</v>
      </c>
      <c r="AB21" s="17">
        <f t="shared" si="3"/>
        <v>1</v>
      </c>
      <c r="AC21" s="17">
        <f t="shared" si="4"/>
        <v>1</v>
      </c>
      <c r="AD21" s="20">
        <v>127604000</v>
      </c>
      <c r="AE21" s="20">
        <v>127604000</v>
      </c>
      <c r="AF21" s="16"/>
      <c r="AG21" s="22">
        <f t="shared" si="5"/>
        <v>1</v>
      </c>
    </row>
    <row r="22" spans="1:33" ht="24.6" customHeight="1">
      <c r="A22" s="4"/>
      <c r="B22" s="11"/>
      <c r="C22" s="2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7" t="s">
        <v>90</v>
      </c>
      <c r="Q22" s="21">
        <f>SUM(Q19:Q21)</f>
        <v>182119000</v>
      </c>
      <c r="R22" s="21">
        <f t="shared" ref="R22:AF22" si="9">SUM(R19:R21)</f>
        <v>0</v>
      </c>
      <c r="S22" s="21">
        <f t="shared" si="9"/>
        <v>0</v>
      </c>
      <c r="T22" s="21">
        <f t="shared" si="9"/>
        <v>182119000</v>
      </c>
      <c r="U22" s="21">
        <f t="shared" si="9"/>
        <v>0</v>
      </c>
      <c r="V22" s="21">
        <f t="shared" si="9"/>
        <v>181219000</v>
      </c>
      <c r="W22" s="17">
        <f t="shared" si="1"/>
        <v>0.99505817624739867</v>
      </c>
      <c r="X22" s="21">
        <f t="shared" si="9"/>
        <v>900000</v>
      </c>
      <c r="Y22" s="21">
        <f t="shared" si="9"/>
        <v>168656791</v>
      </c>
      <c r="Z22" s="17">
        <f t="shared" si="2"/>
        <v>0.92608015089035189</v>
      </c>
      <c r="AA22" s="21">
        <f t="shared" si="9"/>
        <v>167056791</v>
      </c>
      <c r="AB22" s="17">
        <f t="shared" si="3"/>
        <v>0.99051327853142901</v>
      </c>
      <c r="AC22" s="17">
        <f t="shared" si="4"/>
        <v>0.91729468644128287</v>
      </c>
      <c r="AD22" s="21">
        <f t="shared" si="9"/>
        <v>167056791</v>
      </c>
      <c r="AE22" s="21">
        <f t="shared" si="9"/>
        <v>167056791</v>
      </c>
      <c r="AF22" s="21">
        <f t="shared" si="9"/>
        <v>0</v>
      </c>
      <c r="AG22" s="22">
        <f t="shared" si="5"/>
        <v>0.91729468644128287</v>
      </c>
    </row>
    <row r="23" spans="1:33" ht="60" customHeight="1">
      <c r="A23" s="4" t="s">
        <v>33</v>
      </c>
      <c r="B23" s="11" t="s">
        <v>34</v>
      </c>
      <c r="C23" s="23" t="s">
        <v>67</v>
      </c>
      <c r="D23" s="18" t="s">
        <v>68</v>
      </c>
      <c r="E23" s="18" t="s">
        <v>69</v>
      </c>
      <c r="F23" s="18" t="s">
        <v>70</v>
      </c>
      <c r="G23" s="18" t="s">
        <v>71</v>
      </c>
      <c r="H23" s="18"/>
      <c r="I23" s="18"/>
      <c r="J23" s="18"/>
      <c r="K23" s="18"/>
      <c r="L23" s="18"/>
      <c r="M23" s="18" t="s">
        <v>38</v>
      </c>
      <c r="N23" s="18" t="s">
        <v>64</v>
      </c>
      <c r="O23" s="18" t="s">
        <v>40</v>
      </c>
      <c r="P23" s="19" t="s">
        <v>72</v>
      </c>
      <c r="Q23" s="20">
        <v>4500000000</v>
      </c>
      <c r="R23" s="20">
        <v>0</v>
      </c>
      <c r="S23" s="20">
        <v>0</v>
      </c>
      <c r="T23" s="20">
        <v>4500000000</v>
      </c>
      <c r="U23" s="20">
        <v>0</v>
      </c>
      <c r="V23" s="20">
        <v>4500000000</v>
      </c>
      <c r="W23" s="17">
        <f t="shared" si="1"/>
        <v>1</v>
      </c>
      <c r="X23" s="20">
        <v>0</v>
      </c>
      <c r="Y23" s="20">
        <v>3838470488</v>
      </c>
      <c r="Z23" s="17">
        <f t="shared" si="2"/>
        <v>0.85299344177777781</v>
      </c>
      <c r="AA23" s="20">
        <v>2534496804.3299999</v>
      </c>
      <c r="AB23" s="17">
        <f t="shared" si="3"/>
        <v>0.66028820913263719</v>
      </c>
      <c r="AC23" s="17">
        <f t="shared" si="4"/>
        <v>0.56322151207333326</v>
      </c>
      <c r="AD23" s="20">
        <v>2534496804.3299999</v>
      </c>
      <c r="AE23" s="20">
        <v>2534496804.3299999</v>
      </c>
      <c r="AF23" s="16"/>
      <c r="AG23" s="22">
        <f t="shared" si="5"/>
        <v>0.56322151207333326</v>
      </c>
    </row>
    <row r="24" spans="1:33" ht="60" customHeight="1">
      <c r="A24" s="4" t="s">
        <v>33</v>
      </c>
      <c r="B24" s="11" t="s">
        <v>34</v>
      </c>
      <c r="C24" s="23" t="s">
        <v>73</v>
      </c>
      <c r="D24" s="18" t="s">
        <v>68</v>
      </c>
      <c r="E24" s="18" t="s">
        <v>69</v>
      </c>
      <c r="F24" s="18" t="s">
        <v>70</v>
      </c>
      <c r="G24" s="18" t="s">
        <v>74</v>
      </c>
      <c r="H24" s="18"/>
      <c r="I24" s="18"/>
      <c r="J24" s="18"/>
      <c r="K24" s="18"/>
      <c r="L24" s="18"/>
      <c r="M24" s="18" t="s">
        <v>38</v>
      </c>
      <c r="N24" s="18" t="s">
        <v>64</v>
      </c>
      <c r="O24" s="18" t="s">
        <v>40</v>
      </c>
      <c r="P24" s="19" t="s">
        <v>75</v>
      </c>
      <c r="Q24" s="20">
        <v>25501272396</v>
      </c>
      <c r="R24" s="20">
        <v>2600000000</v>
      </c>
      <c r="S24" s="20">
        <v>0</v>
      </c>
      <c r="T24" s="20">
        <v>28101272396</v>
      </c>
      <c r="U24" s="20">
        <v>0</v>
      </c>
      <c r="V24" s="20">
        <v>28101271396</v>
      </c>
      <c r="W24" s="17">
        <f t="shared" si="1"/>
        <v>0.99999996441442274</v>
      </c>
      <c r="X24" s="20">
        <v>1000</v>
      </c>
      <c r="Y24" s="20">
        <v>24960827780</v>
      </c>
      <c r="Z24" s="17">
        <f t="shared" si="2"/>
        <v>0.88824546548123495</v>
      </c>
      <c r="AA24" s="20">
        <v>20923811304.220001</v>
      </c>
      <c r="AB24" s="17">
        <f t="shared" si="3"/>
        <v>0.83826592165285962</v>
      </c>
      <c r="AC24" s="17">
        <f t="shared" si="4"/>
        <v>0.74458590377560074</v>
      </c>
      <c r="AD24" s="20">
        <v>20923811304.220001</v>
      </c>
      <c r="AE24" s="20">
        <v>20923811304.220001</v>
      </c>
      <c r="AF24" s="16"/>
      <c r="AG24" s="22">
        <f t="shared" si="5"/>
        <v>0.74458590377560074</v>
      </c>
    </row>
    <row r="25" spans="1:33" ht="60" customHeight="1">
      <c r="A25" s="4" t="s">
        <v>33</v>
      </c>
      <c r="B25" s="11" t="s">
        <v>34</v>
      </c>
      <c r="C25" s="23" t="s">
        <v>73</v>
      </c>
      <c r="D25" s="18" t="s">
        <v>68</v>
      </c>
      <c r="E25" s="18" t="s">
        <v>69</v>
      </c>
      <c r="F25" s="18" t="s">
        <v>70</v>
      </c>
      <c r="G25" s="18" t="s">
        <v>74</v>
      </c>
      <c r="H25" s="18"/>
      <c r="I25" s="18"/>
      <c r="J25" s="18"/>
      <c r="K25" s="18"/>
      <c r="L25" s="18"/>
      <c r="M25" s="18" t="s">
        <v>52</v>
      </c>
      <c r="N25" s="18" t="s">
        <v>53</v>
      </c>
      <c r="O25" s="18" t="s">
        <v>40</v>
      </c>
      <c r="P25" s="19" t="s">
        <v>75</v>
      </c>
      <c r="Q25" s="20">
        <v>3365400000</v>
      </c>
      <c r="R25" s="20">
        <v>0</v>
      </c>
      <c r="S25" s="20">
        <v>0</v>
      </c>
      <c r="T25" s="20">
        <v>3365400000</v>
      </c>
      <c r="U25" s="20">
        <v>0</v>
      </c>
      <c r="V25" s="20">
        <v>3365400000</v>
      </c>
      <c r="W25" s="17">
        <f t="shared" si="1"/>
        <v>1</v>
      </c>
      <c r="X25" s="20">
        <v>0</v>
      </c>
      <c r="Y25" s="20">
        <v>1592935451</v>
      </c>
      <c r="Z25" s="17">
        <f t="shared" si="2"/>
        <v>0.47332722737267485</v>
      </c>
      <c r="AA25" s="20">
        <v>1419479003</v>
      </c>
      <c r="AB25" s="17">
        <f t="shared" si="3"/>
        <v>0.89110892855632728</v>
      </c>
      <c r="AC25" s="17">
        <f t="shared" si="4"/>
        <v>0.42178611844060143</v>
      </c>
      <c r="AD25" s="20">
        <v>1419479003</v>
      </c>
      <c r="AE25" s="20">
        <v>1419479003</v>
      </c>
      <c r="AF25" s="16"/>
      <c r="AG25" s="22">
        <f t="shared" si="5"/>
        <v>0.42178611844060143</v>
      </c>
    </row>
    <row r="26" spans="1:33" ht="60" customHeight="1">
      <c r="A26" s="4" t="s">
        <v>33</v>
      </c>
      <c r="B26" s="11" t="s">
        <v>34</v>
      </c>
      <c r="C26" s="23" t="s">
        <v>73</v>
      </c>
      <c r="D26" s="18" t="s">
        <v>68</v>
      </c>
      <c r="E26" s="18" t="s">
        <v>69</v>
      </c>
      <c r="F26" s="18" t="s">
        <v>70</v>
      </c>
      <c r="G26" s="18" t="s">
        <v>74</v>
      </c>
      <c r="H26" s="18"/>
      <c r="I26" s="18"/>
      <c r="J26" s="18"/>
      <c r="K26" s="18"/>
      <c r="L26" s="18"/>
      <c r="M26" s="18" t="s">
        <v>52</v>
      </c>
      <c r="N26" s="18" t="s">
        <v>76</v>
      </c>
      <c r="O26" s="18" t="s">
        <v>40</v>
      </c>
      <c r="P26" s="19" t="s">
        <v>75</v>
      </c>
      <c r="Q26" s="20">
        <v>3310198038</v>
      </c>
      <c r="R26" s="20">
        <v>0</v>
      </c>
      <c r="S26" s="20">
        <v>0</v>
      </c>
      <c r="T26" s="20">
        <v>3310198038</v>
      </c>
      <c r="U26" s="20">
        <v>0</v>
      </c>
      <c r="V26" s="20">
        <v>3310198038</v>
      </c>
      <c r="W26" s="17">
        <f t="shared" si="1"/>
        <v>1</v>
      </c>
      <c r="X26" s="20">
        <v>0</v>
      </c>
      <c r="Y26" s="20">
        <v>3081691317</v>
      </c>
      <c r="Z26" s="17">
        <f t="shared" si="2"/>
        <v>0.9309688670052918</v>
      </c>
      <c r="AA26" s="20">
        <v>2686404829</v>
      </c>
      <c r="AB26" s="17">
        <f t="shared" si="3"/>
        <v>0.87173066756575479</v>
      </c>
      <c r="AC26" s="17">
        <f t="shared" si="4"/>
        <v>0.81155411191745741</v>
      </c>
      <c r="AD26" s="20">
        <v>2683648579</v>
      </c>
      <c r="AE26" s="20">
        <v>2683648579</v>
      </c>
      <c r="AF26" s="16"/>
      <c r="AG26" s="22">
        <f t="shared" si="5"/>
        <v>0.81072145780783644</v>
      </c>
    </row>
    <row r="27" spans="1:33" ht="60" customHeight="1">
      <c r="A27" s="4" t="s">
        <v>33</v>
      </c>
      <c r="B27" s="11" t="s">
        <v>34</v>
      </c>
      <c r="C27" s="23" t="s">
        <v>77</v>
      </c>
      <c r="D27" s="18" t="s">
        <v>68</v>
      </c>
      <c r="E27" s="18" t="s">
        <v>78</v>
      </c>
      <c r="F27" s="18" t="s">
        <v>70</v>
      </c>
      <c r="G27" s="18" t="s">
        <v>71</v>
      </c>
      <c r="H27" s="18"/>
      <c r="I27" s="18"/>
      <c r="J27" s="18"/>
      <c r="K27" s="18"/>
      <c r="L27" s="18"/>
      <c r="M27" s="18" t="s">
        <v>38</v>
      </c>
      <c r="N27" s="18" t="s">
        <v>64</v>
      </c>
      <c r="O27" s="18" t="s">
        <v>40</v>
      </c>
      <c r="P27" s="19" t="s">
        <v>79</v>
      </c>
      <c r="Q27" s="20">
        <v>11300000000</v>
      </c>
      <c r="R27" s="20">
        <v>0</v>
      </c>
      <c r="S27" s="20">
        <v>0</v>
      </c>
      <c r="T27" s="20">
        <v>11300000000</v>
      </c>
      <c r="U27" s="20">
        <v>0</v>
      </c>
      <c r="V27" s="20">
        <v>11300000000</v>
      </c>
      <c r="W27" s="17">
        <f t="shared" si="1"/>
        <v>1</v>
      </c>
      <c r="X27" s="20">
        <v>0</v>
      </c>
      <c r="Y27" s="20">
        <v>10178706008</v>
      </c>
      <c r="Z27" s="17">
        <f t="shared" si="2"/>
        <v>0.90077044318584076</v>
      </c>
      <c r="AA27" s="20">
        <v>6914371476.7799997</v>
      </c>
      <c r="AB27" s="17">
        <f t="shared" si="3"/>
        <v>0.67929768983853334</v>
      </c>
      <c r="AC27" s="17">
        <f t="shared" si="4"/>
        <v>0.61189128113097346</v>
      </c>
      <c r="AD27" s="20">
        <v>6914371476.7799997</v>
      </c>
      <c r="AE27" s="20">
        <v>6914371476.7799997</v>
      </c>
      <c r="AF27" s="16"/>
      <c r="AG27" s="22">
        <f t="shared" si="5"/>
        <v>0.61189128113097346</v>
      </c>
    </row>
    <row r="28" spans="1:33" ht="60" customHeight="1">
      <c r="A28" s="4" t="s">
        <v>33</v>
      </c>
      <c r="B28" s="11" t="s">
        <v>34</v>
      </c>
      <c r="C28" s="23" t="s">
        <v>80</v>
      </c>
      <c r="D28" s="18" t="s">
        <v>68</v>
      </c>
      <c r="E28" s="18" t="s">
        <v>78</v>
      </c>
      <c r="F28" s="18" t="s">
        <v>70</v>
      </c>
      <c r="G28" s="18" t="s">
        <v>74</v>
      </c>
      <c r="H28" s="18"/>
      <c r="I28" s="18"/>
      <c r="J28" s="18"/>
      <c r="K28" s="18"/>
      <c r="L28" s="18"/>
      <c r="M28" s="18" t="s">
        <v>38</v>
      </c>
      <c r="N28" s="18" t="s">
        <v>64</v>
      </c>
      <c r="O28" s="18" t="s">
        <v>40</v>
      </c>
      <c r="P28" s="19" t="s">
        <v>81</v>
      </c>
      <c r="Q28" s="20">
        <v>9000000000</v>
      </c>
      <c r="R28" s="20">
        <v>0</v>
      </c>
      <c r="S28" s="20">
        <v>0</v>
      </c>
      <c r="T28" s="20">
        <v>9000000000</v>
      </c>
      <c r="U28" s="20">
        <v>0</v>
      </c>
      <c r="V28" s="20">
        <v>9000000000</v>
      </c>
      <c r="W28" s="17">
        <f t="shared" si="1"/>
        <v>1</v>
      </c>
      <c r="X28" s="20">
        <v>0</v>
      </c>
      <c r="Y28" s="20">
        <v>8033913134</v>
      </c>
      <c r="Z28" s="17">
        <f t="shared" si="2"/>
        <v>0.89265701488888893</v>
      </c>
      <c r="AA28" s="20">
        <v>4304756415.4399996</v>
      </c>
      <c r="AB28" s="17">
        <f t="shared" si="3"/>
        <v>0.53582312176391522</v>
      </c>
      <c r="AC28" s="17">
        <f t="shared" si="4"/>
        <v>0.47830626838222218</v>
      </c>
      <c r="AD28" s="20">
        <v>4304756415.4399996</v>
      </c>
      <c r="AE28" s="20">
        <v>4304756415.4399996</v>
      </c>
      <c r="AF28" s="16"/>
      <c r="AG28" s="22">
        <f t="shared" si="5"/>
        <v>0.47830626838222218</v>
      </c>
    </row>
    <row r="29" spans="1:33" ht="60" customHeight="1">
      <c r="A29" s="4" t="s">
        <v>33</v>
      </c>
      <c r="B29" s="11" t="s">
        <v>34</v>
      </c>
      <c r="C29" s="23" t="s">
        <v>82</v>
      </c>
      <c r="D29" s="18" t="s">
        <v>68</v>
      </c>
      <c r="E29" s="18" t="s">
        <v>83</v>
      </c>
      <c r="F29" s="18" t="s">
        <v>70</v>
      </c>
      <c r="G29" s="18" t="s">
        <v>84</v>
      </c>
      <c r="H29" s="18"/>
      <c r="I29" s="18"/>
      <c r="J29" s="18"/>
      <c r="K29" s="18"/>
      <c r="L29" s="18"/>
      <c r="M29" s="18" t="s">
        <v>38</v>
      </c>
      <c r="N29" s="18" t="s">
        <v>64</v>
      </c>
      <c r="O29" s="18" t="s">
        <v>40</v>
      </c>
      <c r="P29" s="19" t="s">
        <v>85</v>
      </c>
      <c r="Q29" s="20">
        <v>4000000000</v>
      </c>
      <c r="R29" s="20">
        <v>0</v>
      </c>
      <c r="S29" s="20">
        <v>0</v>
      </c>
      <c r="T29" s="20">
        <v>4000000000</v>
      </c>
      <c r="U29" s="20">
        <v>0</v>
      </c>
      <c r="V29" s="20">
        <v>4000000000</v>
      </c>
      <c r="W29" s="17">
        <f t="shared" si="1"/>
        <v>1</v>
      </c>
      <c r="X29" s="20">
        <v>0</v>
      </c>
      <c r="Y29" s="20">
        <v>3393316072.7600002</v>
      </c>
      <c r="Z29" s="17">
        <f t="shared" si="2"/>
        <v>0.84832901819000006</v>
      </c>
      <c r="AA29" s="20">
        <v>2467149904.7600002</v>
      </c>
      <c r="AB29" s="17">
        <f t="shared" si="3"/>
        <v>0.72706162699229782</v>
      </c>
      <c r="AC29" s="17">
        <f t="shared" si="4"/>
        <v>0.61678747619000007</v>
      </c>
      <c r="AD29" s="20">
        <v>2467149904.7600002</v>
      </c>
      <c r="AE29" s="20">
        <v>2467149904.7600002</v>
      </c>
      <c r="AF29" s="16"/>
      <c r="AG29" s="22">
        <f t="shared" si="5"/>
        <v>0.61678747619000007</v>
      </c>
    </row>
    <row r="30" spans="1:33" ht="20.399999999999999" customHeight="1">
      <c r="A30" s="4"/>
      <c r="B30" s="11"/>
      <c r="C30" s="2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7" t="s">
        <v>91</v>
      </c>
      <c r="Q30" s="21">
        <f>SUM(Q23:Q29)</f>
        <v>60976870434</v>
      </c>
      <c r="R30" s="21">
        <f t="shared" ref="R30:AE30" si="10">SUM(R23:R29)</f>
        <v>2600000000</v>
      </c>
      <c r="S30" s="21">
        <f t="shared" si="10"/>
        <v>0</v>
      </c>
      <c r="T30" s="21">
        <f t="shared" si="10"/>
        <v>63576870434</v>
      </c>
      <c r="U30" s="21">
        <f t="shared" si="10"/>
        <v>0</v>
      </c>
      <c r="V30" s="21">
        <f t="shared" si="10"/>
        <v>63576869434</v>
      </c>
      <c r="W30" s="17">
        <f t="shared" si="1"/>
        <v>0.99999998427100933</v>
      </c>
      <c r="X30" s="21">
        <f t="shared" si="10"/>
        <v>1000</v>
      </c>
      <c r="Y30" s="21">
        <f t="shared" si="10"/>
        <v>55079860250.760002</v>
      </c>
      <c r="Z30" s="17">
        <f t="shared" si="2"/>
        <v>0.86635060635674321</v>
      </c>
      <c r="AA30" s="21">
        <f t="shared" si="10"/>
        <v>41250469737.530006</v>
      </c>
      <c r="AB30" s="17">
        <f t="shared" si="3"/>
        <v>0.74892110382507415</v>
      </c>
      <c r="AC30" s="17">
        <f t="shared" si="4"/>
        <v>0.64882825241221442</v>
      </c>
      <c r="AD30" s="21">
        <f t="shared" si="10"/>
        <v>41247713487.530006</v>
      </c>
      <c r="AE30" s="21">
        <f t="shared" si="10"/>
        <v>41247713487.530006</v>
      </c>
      <c r="AF30" s="16"/>
      <c r="AG30" s="22">
        <f t="shared" si="5"/>
        <v>0.64878489938176198</v>
      </c>
    </row>
    <row r="31" spans="1:33" ht="20.399999999999999" customHeight="1" thickBot="1">
      <c r="A31" s="4" t="s">
        <v>1</v>
      </c>
      <c r="B31" s="11" t="s">
        <v>1</v>
      </c>
      <c r="C31" s="24" t="s">
        <v>1</v>
      </c>
      <c r="D31" s="25" t="s">
        <v>1</v>
      </c>
      <c r="E31" s="25" t="s">
        <v>1</v>
      </c>
      <c r="F31" s="25" t="s">
        <v>1</v>
      </c>
      <c r="G31" s="25" t="s">
        <v>1</v>
      </c>
      <c r="H31" s="25" t="s">
        <v>1</v>
      </c>
      <c r="I31" s="25" t="s">
        <v>1</v>
      </c>
      <c r="J31" s="25" t="s">
        <v>1</v>
      </c>
      <c r="K31" s="25" t="s">
        <v>1</v>
      </c>
      <c r="L31" s="25" t="s">
        <v>1</v>
      </c>
      <c r="M31" s="25" t="s">
        <v>1</v>
      </c>
      <c r="N31" s="25" t="s">
        <v>1</v>
      </c>
      <c r="O31" s="25" t="s">
        <v>1</v>
      </c>
      <c r="P31" s="8" t="s">
        <v>92</v>
      </c>
      <c r="Q31" s="26">
        <v>74647401434</v>
      </c>
      <c r="R31" s="26">
        <v>2600000000</v>
      </c>
      <c r="S31" s="26">
        <v>0</v>
      </c>
      <c r="T31" s="26">
        <v>77247401434</v>
      </c>
      <c r="U31" s="26">
        <v>0</v>
      </c>
      <c r="V31" s="26">
        <v>77164741742.059998</v>
      </c>
      <c r="W31" s="27">
        <f t="shared" si="1"/>
        <v>0.99892993563012433</v>
      </c>
      <c r="X31" s="26">
        <v>82659691.940000102</v>
      </c>
      <c r="Y31" s="26">
        <v>65586319964.980003</v>
      </c>
      <c r="Z31" s="27">
        <f t="shared" si="2"/>
        <v>0.84904241110319811</v>
      </c>
      <c r="AA31" s="26">
        <v>51458745147.230003</v>
      </c>
      <c r="AB31" s="27">
        <f>AA31/Y31</f>
        <v>0.78459570798768008</v>
      </c>
      <c r="AC31" s="27">
        <f>AA31/T31</f>
        <v>0.6661550316510807</v>
      </c>
      <c r="AD31" s="26">
        <v>51455988897.230003</v>
      </c>
      <c r="AE31" s="26">
        <v>51455988897.230003</v>
      </c>
      <c r="AF31" s="28"/>
      <c r="AG31" s="29">
        <f t="shared" si="5"/>
        <v>0.66611935083918494</v>
      </c>
    </row>
    <row r="32" spans="1:33" ht="23.4" customHeight="1">
      <c r="A32" s="4" t="s">
        <v>1</v>
      </c>
      <c r="B32" s="5" t="s">
        <v>1</v>
      </c>
      <c r="C32" s="12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13" t="s">
        <v>1</v>
      </c>
      <c r="I32" s="13" t="s">
        <v>1</v>
      </c>
      <c r="J32" s="13" t="s">
        <v>1</v>
      </c>
      <c r="K32" s="13" t="s">
        <v>1</v>
      </c>
      <c r="L32" s="13" t="s">
        <v>1</v>
      </c>
      <c r="M32" s="13" t="s">
        <v>1</v>
      </c>
      <c r="N32" s="13" t="s">
        <v>1</v>
      </c>
      <c r="O32" s="13" t="s">
        <v>1</v>
      </c>
      <c r="P32" s="14" t="s">
        <v>1</v>
      </c>
      <c r="Q32" s="15" t="s">
        <v>1</v>
      </c>
      <c r="R32" s="15" t="s">
        <v>1</v>
      </c>
      <c r="S32" s="15" t="s">
        <v>1</v>
      </c>
      <c r="T32" s="15" t="s">
        <v>1</v>
      </c>
      <c r="U32" s="15" t="s">
        <v>1</v>
      </c>
      <c r="V32" s="15" t="s">
        <v>1</v>
      </c>
      <c r="W32" s="15"/>
      <c r="X32" s="15" t="s">
        <v>1</v>
      </c>
      <c r="Y32" s="15" t="s">
        <v>1</v>
      </c>
      <c r="Z32" s="15"/>
      <c r="AA32" s="15" t="s">
        <v>1</v>
      </c>
      <c r="AB32" s="15"/>
      <c r="AC32" s="15"/>
      <c r="AD32" s="15" t="s">
        <v>1</v>
      </c>
      <c r="AE32" s="15" t="s">
        <v>1</v>
      </c>
    </row>
    <row r="33" ht="39.6" customHeight="1"/>
    <row r="34" ht="39.6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2021-11-02T13:34:11Z</dcterms:created>
  <dcterms:modified xsi:type="dcterms:W3CDTF">2021-11-02T15:04:21Z</dcterms:modified>
</cp:coreProperties>
</file>