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REP_EPG034_EjecucionPresupuesta" sheetId="1" r:id="rId1"/>
  </sheets>
  <definedNames>
    <definedName name="_xlnm.Print_Titles" localSheetId="0">'REP_EPG034_EjecucionPresupuesta'!$3:$3</definedName>
  </definedNames>
  <calcPr fullCalcOnLoad="1"/>
</workbook>
</file>

<file path=xl/sharedStrings.xml><?xml version="1.0" encoding="utf-8"?>
<sst xmlns="http://schemas.openxmlformats.org/spreadsheetml/2006/main" count="242" uniqueCount="94">
  <si>
    <t>Año Fiscal:</t>
  </si>
  <si>
    <t/>
  </si>
  <si>
    <t>Vigencia:</t>
  </si>
  <si>
    <t>Actual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</si>
  <si>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</si>
  <si>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</si>
  <si>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</si>
  <si>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</si>
  <si>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</si>
  <si>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</si>
  <si>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</si>
  <si>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</si>
  <si>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</si>
  <si>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</si>
  <si>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</si>
  <si>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</si>
  <si>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</si>
  <si>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</si>
  <si>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</si>
  <si>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</si>
  <si>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</si>
  <si>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</si>
  <si>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</si>
  <si>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</si>
  <si>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</si>
  <si>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</si>
  <si>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</si>
  <si>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</si>
  <si>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</si>
  <si>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</si>
  <si>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</si>
  <si>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</si>
  <si>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</si>
  <si>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</si>
  <si>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</si>
  <si>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</si>
  <si>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</si>
  <si>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</si>
  <si>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</si>
  <si>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</si>
  <si>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</si>
  <si>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</si>
  <si>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</si>
  <si>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</si>
  <si>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</si>
  <si>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</si>
  <si>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</si>
  <si>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</si>
  <si>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Propios</t>
  </si>
  <si>
    <t>20</t>
  </si>
  <si>
    <t>A-08-01</t>
  </si>
  <si>
    <t>08</t>
  </si>
  <si>
    <t>IMPUESTOS</t>
  </si>
  <si>
    <t>A-08-03</t>
  </si>
  <si>
    <t>TASAS Y DERECHOS ADMINISTRATIVOS</t>
  </si>
  <si>
    <t>A-08-04-01</t>
  </si>
  <si>
    <t>04</t>
  </si>
  <si>
    <t>11</t>
  </si>
  <si>
    <t>SSF</t>
  </si>
  <si>
    <t>CUOTA DE FISCALIZACIÓN Y AUDITAJE</t>
  </si>
  <si>
    <t>C-1702-1100-1</t>
  </si>
  <si>
    <t>C</t>
  </si>
  <si>
    <t>1702</t>
  </si>
  <si>
    <t>1100</t>
  </si>
  <si>
    <t>1</t>
  </si>
  <si>
    <t>FORTALECIMIENTO DE LAS ACCIONES DE FOMENTO A LA PESCA Y A LA ACUICULTURA DEL PAÍS  NACIONAL</t>
  </si>
  <si>
    <t>C-1707-1100-2</t>
  </si>
  <si>
    <t>1707</t>
  </si>
  <si>
    <t>2</t>
  </si>
  <si>
    <t>DESARROLLO DE LAS ACTIVIDADES DE INSPECCIÓN Y VIGILANCIA PARA EL MEJORAMIENTO DEL EJERCICIO DE LA ACTIVIDAD PESQUERA Y LA ACUICULTURA DEL PAIS  NACIONAL</t>
  </si>
  <si>
    <t>C-1707-1100-3</t>
  </si>
  <si>
    <t>3</t>
  </si>
  <si>
    <t>FORTALECIMIENTO DE LAS MEDIDAS DE ADMINISTRACIÓN Y ORDENACIÓN PARA EL DESARROLLO SOSTENIBLE DE LA PESCA Y LA ACUICULTURA  NACIONAL</t>
  </si>
  <si>
    <t>C-1708-1100-2</t>
  </si>
  <si>
    <t>1708</t>
  </si>
  <si>
    <t>INVESTIGACIÓN FORTALECER LA GENERACIÓN DE CONOCIMIENTO CIENTÍFICO, TÉCNICO, SOCIAL Y ECONÓMICO DE LA PESCA Y LA ACUICULTURA  NACIONAL</t>
  </si>
  <si>
    <t>C-1708-1100-3</t>
  </si>
  <si>
    <t>FORTALECIMIENTO DEL SERVICIO ESTADÍSTICO PESQUERO COLOMBIANO  NACIONAL</t>
  </si>
  <si>
    <t>C-1799-1100-2</t>
  </si>
  <si>
    <t>1799</t>
  </si>
  <si>
    <t>FORTALECIMIENTO DE LA CAPACIDAD DE GESTIÓN DE LA AUTORIDAD NACIONAL DE ACUICULTURA Y PESCA - AUNAP  NACIONAL</t>
  </si>
  <si>
    <t>EJECUCION PRESUPUESTAL A 31 ENERO DE 2019</t>
  </si>
  <si>
    <t>FUNCIONAMIENTO</t>
  </si>
  <si>
    <t xml:space="preserve">GASTOS DE PERSONAL </t>
  </si>
  <si>
    <t>ADQUISICION DE BIENES Y SERVICIOS</t>
  </si>
  <si>
    <t>GASTOS POR TRIBUTOS, MULTAS, SANCIONES E INTERESES DE MORA</t>
  </si>
  <si>
    <t>INVERSION</t>
  </si>
  <si>
    <t>TOTAL PRESUPUESTO</t>
  </si>
  <si>
    <t>% CDP</t>
  </si>
  <si>
    <t>% COMP</t>
  </si>
  <si>
    <t>% OBLIG /  COMP</t>
  </si>
  <si>
    <t>% OBLIG /  APROP</t>
  </si>
  <si>
    <t>% PAGOS /  APROP</t>
  </si>
  <si>
    <t>APROPIACION DESPUES DE BLOQUEO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</si>
</sst>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\ #,##0.00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thin"/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Fill="1" applyBorder="1" applyAlignment="1">
      <alignment/>
    </xf>
    <xf numFmtId="0" fontId="38" fillId="0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38" fillId="0" borderId="11" xfId="0" applyNumberFormat="1" applyFont="1" applyFill="1" applyBorder="1" applyAlignment="1">
      <alignment horizontal="center" vertical="center" wrapText="1" readingOrder="1"/>
    </xf>
    <xf numFmtId="0" fontId="38" fillId="33" borderId="12" xfId="0" applyNumberFormat="1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/>
    </xf>
    <xf numFmtId="0" fontId="38" fillId="0" borderId="12" xfId="0" applyNumberFormat="1" applyFont="1" applyFill="1" applyBorder="1" applyAlignment="1">
      <alignment horizontal="center" vertical="center" wrapText="1" readingOrder="1"/>
    </xf>
    <xf numFmtId="165" fontId="38" fillId="0" borderId="12" xfId="0" applyNumberFormat="1" applyFont="1" applyFill="1" applyBorder="1" applyAlignment="1">
      <alignment horizontal="center" vertical="center" wrapText="1" readingOrder="1"/>
    </xf>
    <xf numFmtId="9" fontId="38" fillId="0" borderId="12" xfId="53" applyFont="1" applyFill="1" applyBorder="1" applyAlignment="1">
      <alignment horizontal="center" vertical="center" wrapText="1" readingOrder="1"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39" fillId="0" borderId="11" xfId="0" applyNumberFormat="1" applyFont="1" applyFill="1" applyBorder="1" applyAlignment="1">
      <alignment horizontal="left" vertical="center" wrapText="1" readingOrder="1"/>
    </xf>
    <xf numFmtId="0" fontId="39" fillId="0" borderId="12" xfId="0" applyNumberFormat="1" applyFont="1" applyFill="1" applyBorder="1" applyAlignment="1">
      <alignment vertical="center" wrapText="1" readingOrder="1"/>
    </xf>
    <xf numFmtId="0" fontId="39" fillId="0" borderId="12" xfId="0" applyNumberFormat="1" applyFont="1" applyFill="1" applyBorder="1" applyAlignment="1">
      <alignment horizontal="center" vertical="center" wrapText="1" readingOrder="1"/>
    </xf>
    <xf numFmtId="0" fontId="39" fillId="0" borderId="12" xfId="0" applyNumberFormat="1" applyFont="1" applyFill="1" applyBorder="1" applyAlignment="1">
      <alignment horizontal="left" vertical="center" wrapText="1" readingOrder="1"/>
    </xf>
    <xf numFmtId="164" fontId="39" fillId="0" borderId="12" xfId="0" applyNumberFormat="1" applyFont="1" applyFill="1" applyBorder="1" applyAlignment="1">
      <alignment horizontal="right" vertical="center" wrapText="1" readingOrder="1"/>
    </xf>
    <xf numFmtId="0" fontId="2" fillId="0" borderId="12" xfId="0" applyFont="1" applyFill="1" applyBorder="1" applyAlignment="1">
      <alignment/>
    </xf>
    <xf numFmtId="164" fontId="38" fillId="0" borderId="12" xfId="0" applyNumberFormat="1" applyFont="1" applyFill="1" applyBorder="1" applyAlignment="1">
      <alignment horizontal="right" vertical="center" wrapText="1" readingOrder="1"/>
    </xf>
    <xf numFmtId="0" fontId="38" fillId="0" borderId="13" xfId="0" applyNumberFormat="1" applyFont="1" applyFill="1" applyBorder="1" applyAlignment="1">
      <alignment horizontal="center" vertical="center" wrapText="1" readingOrder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 applyAlignment="1">
      <alignment/>
    </xf>
    <xf numFmtId="0" fontId="38" fillId="34" borderId="12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showGridLines="0" tabSelected="1" zoomScalePageLayoutView="0" workbookViewId="0" topLeftCell="C1">
      <selection activeCell="T5" sqref="T5"/>
    </sheetView>
  </sheetViews>
  <sheetFormatPr defaultColWidth="11.421875" defaultRowHeight="15"/>
  <cols>
    <col min="1" max="1" width="13.421875" style="2" hidden="1" customWidth="1"/>
    <col min="2" max="2" width="27.00390625" style="2" hidden="1" customWidth="1"/>
    <col min="3" max="3" width="15.8515625" style="2" customWidth="1"/>
    <col min="4" max="11" width="5.421875" style="2" hidden="1" customWidth="1"/>
    <col min="12" max="12" width="7.00390625" style="2" hidden="1" customWidth="1"/>
    <col min="13" max="13" width="9.57421875" style="2" hidden="1" customWidth="1"/>
    <col min="14" max="14" width="8.00390625" style="2" customWidth="1"/>
    <col min="15" max="15" width="9.57421875" style="2" hidden="1" customWidth="1"/>
    <col min="16" max="16" width="27.57421875" style="2" customWidth="1"/>
    <col min="17" max="19" width="18.8515625" style="2" hidden="1" customWidth="1"/>
    <col min="20" max="23" width="18.8515625" style="2" customWidth="1"/>
    <col min="24" max="24" width="18.8515625" style="2" hidden="1" customWidth="1"/>
    <col min="25" max="25" width="7.8515625" style="2" customWidth="1"/>
    <col min="26" max="26" width="18.8515625" style="2" customWidth="1"/>
    <col min="27" max="27" width="6.00390625" style="2" customWidth="1"/>
    <col min="28" max="28" width="18.8515625" style="2" customWidth="1"/>
    <col min="29" max="29" width="18.8515625" style="2" hidden="1" customWidth="1"/>
    <col min="30" max="31" width="6.7109375" style="2" customWidth="1"/>
    <col min="32" max="32" width="18.8515625" style="2" customWidth="1"/>
    <col min="33" max="33" width="0" style="2" hidden="1" customWidth="1"/>
    <col min="34" max="34" width="6.421875" style="2" customWidth="1"/>
    <col min="35" max="16384" width="11.421875" style="2" customWidth="1"/>
  </cols>
  <sheetData>
    <row r="1" spans="1:34" ht="27.75" customHeight="1">
      <c r="A1" s="1" t="s">
        <v>0</v>
      </c>
      <c r="B1" s="1">
        <v>2019</v>
      </c>
      <c r="C1" s="17" t="s">
        <v>32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27" customHeight="1">
      <c r="A2" s="1" t="s">
        <v>2</v>
      </c>
      <c r="B2" s="1" t="s">
        <v>3</v>
      </c>
      <c r="C2" s="17" t="s">
        <v>81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63.75">
      <c r="A3" s="1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20" t="s">
        <v>93</v>
      </c>
      <c r="W3" s="4" t="s">
        <v>25</v>
      </c>
      <c r="X3" s="4" t="s">
        <v>26</v>
      </c>
      <c r="Y3" s="4" t="s">
        <v>88</v>
      </c>
      <c r="Z3" s="4" t="s">
        <v>27</v>
      </c>
      <c r="AA3" s="4" t="s">
        <v>89</v>
      </c>
      <c r="AB3" s="4" t="s">
        <v>28</v>
      </c>
      <c r="AC3" s="4" t="s">
        <v>29</v>
      </c>
      <c r="AD3" s="4" t="s">
        <v>90</v>
      </c>
      <c r="AE3" s="4" t="s">
        <v>91</v>
      </c>
      <c r="AF3" s="4" t="s">
        <v>30</v>
      </c>
      <c r="AG3" s="5"/>
      <c r="AH3" s="4" t="s">
        <v>92</v>
      </c>
    </row>
    <row r="4" spans="1:34" ht="18" customHeight="1">
      <c r="A4" s="1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82</v>
      </c>
      <c r="Q4" s="6"/>
      <c r="R4" s="6"/>
      <c r="S4" s="6"/>
      <c r="T4" s="7">
        <f>+T8+T11+T15</f>
        <v>12496365829</v>
      </c>
      <c r="U4" s="7">
        <f aca="true" t="shared" si="0" ref="U4:AG4">+U8+U11+U15</f>
        <v>0</v>
      </c>
      <c r="V4" s="7">
        <f>+T4-U4</f>
        <v>12496365829</v>
      </c>
      <c r="W4" s="7">
        <f t="shared" si="0"/>
        <v>11347381311</v>
      </c>
      <c r="X4" s="7">
        <f t="shared" si="0"/>
        <v>1148984518</v>
      </c>
      <c r="Y4" s="8">
        <f>+W4/T4</f>
        <v>0.908054506908434</v>
      </c>
      <c r="Z4" s="7">
        <f t="shared" si="0"/>
        <v>1652699684.56</v>
      </c>
      <c r="AA4" s="8">
        <f>+Z4/T4</f>
        <v>0.13225442558064535</v>
      </c>
      <c r="AB4" s="7">
        <f t="shared" si="0"/>
        <v>479441524</v>
      </c>
      <c r="AC4" s="7">
        <f t="shared" si="0"/>
        <v>479441524</v>
      </c>
      <c r="AD4" s="8">
        <f>+AB4/Z4</f>
        <v>0.29009597356318384</v>
      </c>
      <c r="AE4" s="8">
        <f>+AB4/T4</f>
        <v>0.038366476346856956</v>
      </c>
      <c r="AF4" s="7">
        <f t="shared" si="0"/>
        <v>479441524</v>
      </c>
      <c r="AG4" s="7">
        <f t="shared" si="0"/>
        <v>0</v>
      </c>
      <c r="AH4" s="8">
        <f>+AF4/T4</f>
        <v>0.038366476346856956</v>
      </c>
    </row>
    <row r="5" spans="1:34" ht="38.25">
      <c r="A5" s="9" t="s">
        <v>31</v>
      </c>
      <c r="B5" s="10" t="s">
        <v>32</v>
      </c>
      <c r="C5" s="11" t="s">
        <v>33</v>
      </c>
      <c r="D5" s="12" t="s">
        <v>34</v>
      </c>
      <c r="E5" s="12" t="s">
        <v>35</v>
      </c>
      <c r="F5" s="12" t="s">
        <v>35</v>
      </c>
      <c r="G5" s="12" t="s">
        <v>35</v>
      </c>
      <c r="H5" s="12"/>
      <c r="I5" s="12"/>
      <c r="J5" s="12"/>
      <c r="K5" s="12"/>
      <c r="L5" s="12"/>
      <c r="M5" s="12" t="s">
        <v>36</v>
      </c>
      <c r="N5" s="12" t="s">
        <v>37</v>
      </c>
      <c r="O5" s="12" t="s">
        <v>38</v>
      </c>
      <c r="P5" s="13" t="s">
        <v>39</v>
      </c>
      <c r="Q5" s="14">
        <v>6200514000</v>
      </c>
      <c r="R5" s="14">
        <v>0</v>
      </c>
      <c r="S5" s="14">
        <v>0</v>
      </c>
      <c r="T5" s="14">
        <v>6200514000</v>
      </c>
      <c r="U5" s="14">
        <v>0</v>
      </c>
      <c r="V5" s="7">
        <f aca="true" t="shared" si="1" ref="V5:V26">+T5-U5</f>
        <v>6200514000</v>
      </c>
      <c r="W5" s="14">
        <v>6200514000</v>
      </c>
      <c r="X5" s="14">
        <v>0</v>
      </c>
      <c r="Y5" s="8">
        <f aca="true" t="shared" si="2" ref="Y5:Y26">+W5/T5</f>
        <v>1</v>
      </c>
      <c r="Z5" s="14">
        <v>416787174</v>
      </c>
      <c r="AA5" s="8">
        <f aca="true" t="shared" si="3" ref="AA5:AA26">+Z5/T5</f>
        <v>0.06721816513921265</v>
      </c>
      <c r="AB5" s="14">
        <v>393388019</v>
      </c>
      <c r="AC5" s="14">
        <v>393388019</v>
      </c>
      <c r="AD5" s="8">
        <f aca="true" t="shared" si="4" ref="AD5:AD26">+AB5/Z5</f>
        <v>0.9438582651778051</v>
      </c>
      <c r="AE5" s="8">
        <f aca="true" t="shared" si="5" ref="AE5:AE26">+AB5/T5</f>
        <v>0.06344442073673247</v>
      </c>
      <c r="AF5" s="14">
        <v>393388019</v>
      </c>
      <c r="AG5" s="15"/>
      <c r="AH5" s="8">
        <f aca="true" t="shared" si="6" ref="AH5:AH26">+AF5/T5</f>
        <v>0.06344442073673247</v>
      </c>
    </row>
    <row r="6" spans="1:34" ht="38.25">
      <c r="A6" s="9" t="s">
        <v>31</v>
      </c>
      <c r="B6" s="10" t="s">
        <v>32</v>
      </c>
      <c r="C6" s="11" t="s">
        <v>40</v>
      </c>
      <c r="D6" s="12" t="s">
        <v>34</v>
      </c>
      <c r="E6" s="12" t="s">
        <v>35</v>
      </c>
      <c r="F6" s="12" t="s">
        <v>35</v>
      </c>
      <c r="G6" s="12" t="s">
        <v>41</v>
      </c>
      <c r="H6" s="12"/>
      <c r="I6" s="12"/>
      <c r="J6" s="12"/>
      <c r="K6" s="12"/>
      <c r="L6" s="12"/>
      <c r="M6" s="12" t="s">
        <v>36</v>
      </c>
      <c r="N6" s="12" t="s">
        <v>37</v>
      </c>
      <c r="O6" s="12" t="s">
        <v>38</v>
      </c>
      <c r="P6" s="13" t="s">
        <v>42</v>
      </c>
      <c r="Q6" s="14">
        <v>2450630000</v>
      </c>
      <c r="R6" s="14">
        <v>0</v>
      </c>
      <c r="S6" s="14">
        <v>0</v>
      </c>
      <c r="T6" s="14">
        <v>2450630000</v>
      </c>
      <c r="U6" s="14">
        <v>0</v>
      </c>
      <c r="V6" s="7">
        <f t="shared" si="1"/>
        <v>2450630000</v>
      </c>
      <c r="W6" s="14">
        <v>2450630000</v>
      </c>
      <c r="X6" s="14">
        <v>0</v>
      </c>
      <c r="Y6" s="8">
        <f t="shared" si="2"/>
        <v>1</v>
      </c>
      <c r="Z6" s="14">
        <v>17175359</v>
      </c>
      <c r="AA6" s="8">
        <f t="shared" si="3"/>
        <v>0.007008548414081277</v>
      </c>
      <c r="AB6" s="14">
        <v>17041035</v>
      </c>
      <c r="AC6" s="14">
        <v>17041035</v>
      </c>
      <c r="AD6" s="8">
        <f t="shared" si="4"/>
        <v>0.9921792609982708</v>
      </c>
      <c r="AE6" s="8">
        <f t="shared" si="5"/>
        <v>0.006953736386153765</v>
      </c>
      <c r="AF6" s="14">
        <v>17041035</v>
      </c>
      <c r="AG6" s="15"/>
      <c r="AH6" s="8">
        <f t="shared" si="6"/>
        <v>0.006953736386153765</v>
      </c>
    </row>
    <row r="7" spans="1:34" ht="38.25">
      <c r="A7" s="9" t="s">
        <v>31</v>
      </c>
      <c r="B7" s="10" t="s">
        <v>32</v>
      </c>
      <c r="C7" s="11" t="s">
        <v>43</v>
      </c>
      <c r="D7" s="12" t="s">
        <v>34</v>
      </c>
      <c r="E7" s="12" t="s">
        <v>35</v>
      </c>
      <c r="F7" s="12" t="s">
        <v>35</v>
      </c>
      <c r="G7" s="12" t="s">
        <v>44</v>
      </c>
      <c r="H7" s="12"/>
      <c r="I7" s="12"/>
      <c r="J7" s="12"/>
      <c r="K7" s="12"/>
      <c r="L7" s="12"/>
      <c r="M7" s="12" t="s">
        <v>36</v>
      </c>
      <c r="N7" s="12" t="s">
        <v>37</v>
      </c>
      <c r="O7" s="12" t="s">
        <v>38</v>
      </c>
      <c r="P7" s="13" t="s">
        <v>45</v>
      </c>
      <c r="Q7" s="14">
        <v>1159040000</v>
      </c>
      <c r="R7" s="14">
        <v>0</v>
      </c>
      <c r="S7" s="14">
        <v>0</v>
      </c>
      <c r="T7" s="14">
        <v>1159040000</v>
      </c>
      <c r="U7" s="14">
        <v>0</v>
      </c>
      <c r="V7" s="7">
        <f t="shared" si="1"/>
        <v>1159040000</v>
      </c>
      <c r="W7" s="14">
        <v>1159040000</v>
      </c>
      <c r="X7" s="14">
        <v>0</v>
      </c>
      <c r="Y7" s="8">
        <f t="shared" si="2"/>
        <v>1</v>
      </c>
      <c r="Z7" s="14">
        <v>55942788</v>
      </c>
      <c r="AA7" s="8">
        <f t="shared" si="3"/>
        <v>0.04826648605742684</v>
      </c>
      <c r="AB7" s="14">
        <v>33747758</v>
      </c>
      <c r="AC7" s="14">
        <v>33747758</v>
      </c>
      <c r="AD7" s="8">
        <f t="shared" si="4"/>
        <v>0.6032548467194735</v>
      </c>
      <c r="AE7" s="8">
        <f t="shared" si="5"/>
        <v>0.02911699164826063</v>
      </c>
      <c r="AF7" s="14">
        <v>33747758</v>
      </c>
      <c r="AG7" s="15"/>
      <c r="AH7" s="8">
        <f t="shared" si="6"/>
        <v>0.02911699164826063</v>
      </c>
    </row>
    <row r="8" spans="1:34" ht="12.75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6" t="s">
        <v>83</v>
      </c>
      <c r="Q8" s="14"/>
      <c r="R8" s="14"/>
      <c r="S8" s="14"/>
      <c r="T8" s="16">
        <f>SUM(T5:T7)</f>
        <v>9810184000</v>
      </c>
      <c r="U8" s="16">
        <f aca="true" t="shared" si="7" ref="U8:AG8">SUM(U5:U7)</f>
        <v>0</v>
      </c>
      <c r="V8" s="7">
        <f t="shared" si="1"/>
        <v>9810184000</v>
      </c>
      <c r="W8" s="16">
        <f t="shared" si="7"/>
        <v>9810184000</v>
      </c>
      <c r="X8" s="16">
        <f t="shared" si="7"/>
        <v>0</v>
      </c>
      <c r="Y8" s="8">
        <f t="shared" si="2"/>
        <v>1</v>
      </c>
      <c r="Z8" s="16">
        <f t="shared" si="7"/>
        <v>489905321</v>
      </c>
      <c r="AA8" s="8">
        <f t="shared" si="3"/>
        <v>0.04993844366221877</v>
      </c>
      <c r="AB8" s="16">
        <f t="shared" si="7"/>
        <v>444176812</v>
      </c>
      <c r="AC8" s="16">
        <f t="shared" si="7"/>
        <v>444176812</v>
      </c>
      <c r="AD8" s="8">
        <f t="shared" si="4"/>
        <v>0.9066584765671488</v>
      </c>
      <c r="AE8" s="8">
        <f t="shared" si="5"/>
        <v>0.04527711325292166</v>
      </c>
      <c r="AF8" s="16">
        <f t="shared" si="7"/>
        <v>444176812</v>
      </c>
      <c r="AG8" s="16">
        <f t="shared" si="7"/>
        <v>0</v>
      </c>
      <c r="AH8" s="8">
        <f t="shared" si="6"/>
        <v>0.04527711325292166</v>
      </c>
    </row>
    <row r="9" spans="1:34" ht="38.25">
      <c r="A9" s="9" t="s">
        <v>31</v>
      </c>
      <c r="B9" s="10" t="s">
        <v>32</v>
      </c>
      <c r="C9" s="11" t="s">
        <v>46</v>
      </c>
      <c r="D9" s="12" t="s">
        <v>34</v>
      </c>
      <c r="E9" s="12" t="s">
        <v>41</v>
      </c>
      <c r="F9" s="12" t="s">
        <v>41</v>
      </c>
      <c r="G9" s="12"/>
      <c r="H9" s="12"/>
      <c r="I9" s="12"/>
      <c r="J9" s="12"/>
      <c r="K9" s="12"/>
      <c r="L9" s="12"/>
      <c r="M9" s="12" t="s">
        <v>36</v>
      </c>
      <c r="N9" s="12" t="s">
        <v>37</v>
      </c>
      <c r="O9" s="12" t="s">
        <v>38</v>
      </c>
      <c r="P9" s="13" t="s">
        <v>47</v>
      </c>
      <c r="Q9" s="14">
        <v>2212978414</v>
      </c>
      <c r="R9" s="14">
        <v>0</v>
      </c>
      <c r="S9" s="14">
        <v>0</v>
      </c>
      <c r="T9" s="14">
        <v>2212978414</v>
      </c>
      <c r="U9" s="14">
        <v>0</v>
      </c>
      <c r="V9" s="7">
        <f t="shared" si="1"/>
        <v>2212978414</v>
      </c>
      <c r="W9" s="14">
        <v>1418097311</v>
      </c>
      <c r="X9" s="14">
        <v>794881103</v>
      </c>
      <c r="Y9" s="8">
        <f t="shared" si="2"/>
        <v>0.6408093734799529</v>
      </c>
      <c r="Z9" s="14">
        <v>1147745928</v>
      </c>
      <c r="AA9" s="8">
        <f t="shared" si="3"/>
        <v>0.5186430743015824</v>
      </c>
      <c r="AB9" s="14">
        <v>21024675</v>
      </c>
      <c r="AC9" s="14">
        <v>21024675</v>
      </c>
      <c r="AD9" s="8">
        <f t="shared" si="4"/>
        <v>0.01831823096653147</v>
      </c>
      <c r="AE9" s="8">
        <f t="shared" si="5"/>
        <v>0.00950062362424833</v>
      </c>
      <c r="AF9" s="14">
        <v>21024675</v>
      </c>
      <c r="AG9" s="15"/>
      <c r="AH9" s="8">
        <f t="shared" si="6"/>
        <v>0.00950062362424833</v>
      </c>
    </row>
    <row r="10" spans="1:34" ht="38.25">
      <c r="A10" s="9" t="s">
        <v>31</v>
      </c>
      <c r="B10" s="10" t="s">
        <v>32</v>
      </c>
      <c r="C10" s="11" t="s">
        <v>46</v>
      </c>
      <c r="D10" s="12" t="s">
        <v>34</v>
      </c>
      <c r="E10" s="12" t="s">
        <v>41</v>
      </c>
      <c r="F10" s="12" t="s">
        <v>41</v>
      </c>
      <c r="G10" s="12"/>
      <c r="H10" s="12"/>
      <c r="I10" s="12"/>
      <c r="J10" s="12"/>
      <c r="K10" s="12"/>
      <c r="L10" s="12"/>
      <c r="M10" s="12" t="s">
        <v>48</v>
      </c>
      <c r="N10" s="12" t="s">
        <v>49</v>
      </c>
      <c r="O10" s="12" t="s">
        <v>38</v>
      </c>
      <c r="P10" s="13" t="s">
        <v>47</v>
      </c>
      <c r="Q10" s="14">
        <v>376463415</v>
      </c>
      <c r="R10" s="14">
        <v>0</v>
      </c>
      <c r="S10" s="14">
        <v>0</v>
      </c>
      <c r="T10" s="14">
        <v>376463415</v>
      </c>
      <c r="U10" s="14">
        <v>0</v>
      </c>
      <c r="V10" s="7">
        <f t="shared" si="1"/>
        <v>376463415</v>
      </c>
      <c r="W10" s="14">
        <v>119100000</v>
      </c>
      <c r="X10" s="14">
        <v>257363415</v>
      </c>
      <c r="Y10" s="8">
        <f t="shared" si="2"/>
        <v>0.31636540299672944</v>
      </c>
      <c r="Z10" s="14">
        <v>15048435.56</v>
      </c>
      <c r="AA10" s="8">
        <f t="shared" si="3"/>
        <v>0.03997316860125705</v>
      </c>
      <c r="AB10" s="14">
        <v>14240037</v>
      </c>
      <c r="AC10" s="14">
        <v>14240037</v>
      </c>
      <c r="AD10" s="8">
        <f t="shared" si="4"/>
        <v>0.9462802258230223</v>
      </c>
      <c r="AE10" s="8">
        <f t="shared" si="5"/>
        <v>0.03782581901085926</v>
      </c>
      <c r="AF10" s="14">
        <v>14240037</v>
      </c>
      <c r="AG10" s="15"/>
      <c r="AH10" s="8">
        <f t="shared" si="6"/>
        <v>0.03782581901085926</v>
      </c>
    </row>
    <row r="11" spans="1:34" ht="25.5">
      <c r="A11" s="9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6" t="s">
        <v>84</v>
      </c>
      <c r="Q11" s="14"/>
      <c r="R11" s="14"/>
      <c r="S11" s="14"/>
      <c r="T11" s="16">
        <f>SUM(T9:T10)</f>
        <v>2589441829</v>
      </c>
      <c r="U11" s="16">
        <f aca="true" t="shared" si="8" ref="U11:AG11">SUM(U9:U10)</f>
        <v>0</v>
      </c>
      <c r="V11" s="7">
        <f t="shared" si="1"/>
        <v>2589441829</v>
      </c>
      <c r="W11" s="16">
        <f t="shared" si="8"/>
        <v>1537197311</v>
      </c>
      <c r="X11" s="16">
        <f t="shared" si="8"/>
        <v>1052244518</v>
      </c>
      <c r="Y11" s="8">
        <f t="shared" si="2"/>
        <v>0.5936404107574181</v>
      </c>
      <c r="Z11" s="16">
        <f t="shared" si="8"/>
        <v>1162794363.56</v>
      </c>
      <c r="AA11" s="8">
        <f t="shared" si="3"/>
        <v>0.44905212796730487</v>
      </c>
      <c r="AB11" s="16">
        <f t="shared" si="8"/>
        <v>35264712</v>
      </c>
      <c r="AC11" s="16">
        <f t="shared" si="8"/>
        <v>35264712</v>
      </c>
      <c r="AD11" s="8">
        <f t="shared" si="4"/>
        <v>0.030327556707476548</v>
      </c>
      <c r="AE11" s="8">
        <f t="shared" si="5"/>
        <v>0.013618653875541453</v>
      </c>
      <c r="AF11" s="16">
        <f t="shared" si="8"/>
        <v>35264712</v>
      </c>
      <c r="AG11" s="16">
        <f t="shared" si="8"/>
        <v>0</v>
      </c>
      <c r="AH11" s="8">
        <f t="shared" si="6"/>
        <v>0.013618653875541453</v>
      </c>
    </row>
    <row r="12" spans="1:34" ht="38.25">
      <c r="A12" s="9" t="s">
        <v>31</v>
      </c>
      <c r="B12" s="10" t="s">
        <v>32</v>
      </c>
      <c r="C12" s="11" t="s">
        <v>50</v>
      </c>
      <c r="D12" s="12" t="s">
        <v>34</v>
      </c>
      <c r="E12" s="12" t="s">
        <v>51</v>
      </c>
      <c r="F12" s="12" t="s">
        <v>35</v>
      </c>
      <c r="G12" s="12"/>
      <c r="H12" s="12"/>
      <c r="I12" s="12"/>
      <c r="J12" s="12"/>
      <c r="K12" s="12"/>
      <c r="L12" s="12"/>
      <c r="M12" s="12" t="s">
        <v>36</v>
      </c>
      <c r="N12" s="12" t="s">
        <v>37</v>
      </c>
      <c r="O12" s="12" t="s">
        <v>38</v>
      </c>
      <c r="P12" s="13" t="s">
        <v>52</v>
      </c>
      <c r="Q12" s="14">
        <v>35500000</v>
      </c>
      <c r="R12" s="14">
        <v>0</v>
      </c>
      <c r="S12" s="14">
        <v>0</v>
      </c>
      <c r="T12" s="14">
        <v>35500000</v>
      </c>
      <c r="U12" s="14">
        <v>0</v>
      </c>
      <c r="V12" s="7">
        <f t="shared" si="1"/>
        <v>35500000</v>
      </c>
      <c r="W12" s="14">
        <v>0</v>
      </c>
      <c r="X12" s="14">
        <v>35500000</v>
      </c>
      <c r="Y12" s="8">
        <f t="shared" si="2"/>
        <v>0</v>
      </c>
      <c r="Z12" s="14">
        <v>0</v>
      </c>
      <c r="AA12" s="8">
        <f t="shared" si="3"/>
        <v>0</v>
      </c>
      <c r="AB12" s="14">
        <v>0</v>
      </c>
      <c r="AC12" s="14">
        <v>0</v>
      </c>
      <c r="AD12" s="8">
        <v>0</v>
      </c>
      <c r="AE12" s="8">
        <f t="shared" si="5"/>
        <v>0</v>
      </c>
      <c r="AF12" s="14">
        <v>0</v>
      </c>
      <c r="AG12" s="15"/>
      <c r="AH12" s="8">
        <f t="shared" si="6"/>
        <v>0</v>
      </c>
    </row>
    <row r="13" spans="1:34" ht="38.25">
      <c r="A13" s="9" t="s">
        <v>31</v>
      </c>
      <c r="B13" s="10" t="s">
        <v>32</v>
      </c>
      <c r="C13" s="11" t="s">
        <v>53</v>
      </c>
      <c r="D13" s="12" t="s">
        <v>34</v>
      </c>
      <c r="E13" s="12" t="s">
        <v>51</v>
      </c>
      <c r="F13" s="12" t="s">
        <v>44</v>
      </c>
      <c r="G13" s="12"/>
      <c r="H13" s="12"/>
      <c r="I13" s="12"/>
      <c r="J13" s="12"/>
      <c r="K13" s="12"/>
      <c r="L13" s="12"/>
      <c r="M13" s="12" t="s">
        <v>36</v>
      </c>
      <c r="N13" s="12" t="s">
        <v>37</v>
      </c>
      <c r="O13" s="12" t="s">
        <v>38</v>
      </c>
      <c r="P13" s="13" t="s">
        <v>54</v>
      </c>
      <c r="Q13" s="14">
        <v>3500000</v>
      </c>
      <c r="R13" s="14">
        <v>0</v>
      </c>
      <c r="S13" s="14">
        <v>0</v>
      </c>
      <c r="T13" s="14">
        <v>3500000</v>
      </c>
      <c r="U13" s="14">
        <v>0</v>
      </c>
      <c r="V13" s="7">
        <f t="shared" si="1"/>
        <v>3500000</v>
      </c>
      <c r="W13" s="14">
        <v>0</v>
      </c>
      <c r="X13" s="14">
        <v>3500000</v>
      </c>
      <c r="Y13" s="8">
        <f t="shared" si="2"/>
        <v>0</v>
      </c>
      <c r="Z13" s="14">
        <v>0</v>
      </c>
      <c r="AA13" s="8">
        <f t="shared" si="3"/>
        <v>0</v>
      </c>
      <c r="AB13" s="14">
        <v>0</v>
      </c>
      <c r="AC13" s="14">
        <v>0</v>
      </c>
      <c r="AD13" s="8">
        <v>0</v>
      </c>
      <c r="AE13" s="8">
        <f t="shared" si="5"/>
        <v>0</v>
      </c>
      <c r="AF13" s="14">
        <v>0</v>
      </c>
      <c r="AG13" s="15"/>
      <c r="AH13" s="8">
        <f t="shared" si="6"/>
        <v>0</v>
      </c>
    </row>
    <row r="14" spans="1:34" ht="38.25">
      <c r="A14" s="9" t="s">
        <v>31</v>
      </c>
      <c r="B14" s="10" t="s">
        <v>32</v>
      </c>
      <c r="C14" s="11" t="s">
        <v>55</v>
      </c>
      <c r="D14" s="12" t="s">
        <v>34</v>
      </c>
      <c r="E14" s="12" t="s">
        <v>51</v>
      </c>
      <c r="F14" s="12" t="s">
        <v>56</v>
      </c>
      <c r="G14" s="12" t="s">
        <v>35</v>
      </c>
      <c r="H14" s="12"/>
      <c r="I14" s="12"/>
      <c r="J14" s="12"/>
      <c r="K14" s="12"/>
      <c r="L14" s="12"/>
      <c r="M14" s="12" t="s">
        <v>36</v>
      </c>
      <c r="N14" s="12" t="s">
        <v>57</v>
      </c>
      <c r="O14" s="12" t="s">
        <v>58</v>
      </c>
      <c r="P14" s="13" t="s">
        <v>59</v>
      </c>
      <c r="Q14" s="14">
        <v>57740000</v>
      </c>
      <c r="R14" s="14">
        <v>0</v>
      </c>
      <c r="S14" s="14">
        <v>0</v>
      </c>
      <c r="T14" s="14">
        <v>57740000</v>
      </c>
      <c r="U14" s="14">
        <v>0</v>
      </c>
      <c r="V14" s="7">
        <f t="shared" si="1"/>
        <v>57740000</v>
      </c>
      <c r="W14" s="14">
        <v>0</v>
      </c>
      <c r="X14" s="14">
        <v>57740000</v>
      </c>
      <c r="Y14" s="8">
        <f t="shared" si="2"/>
        <v>0</v>
      </c>
      <c r="Z14" s="14">
        <v>0</v>
      </c>
      <c r="AA14" s="8">
        <f t="shared" si="3"/>
        <v>0</v>
      </c>
      <c r="AB14" s="14">
        <v>0</v>
      </c>
      <c r="AC14" s="14">
        <v>0</v>
      </c>
      <c r="AD14" s="8">
        <v>0</v>
      </c>
      <c r="AE14" s="8">
        <f t="shared" si="5"/>
        <v>0</v>
      </c>
      <c r="AF14" s="14">
        <v>0</v>
      </c>
      <c r="AG14" s="15"/>
      <c r="AH14" s="8">
        <f t="shared" si="6"/>
        <v>0</v>
      </c>
    </row>
    <row r="15" spans="1:34" ht="38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6" t="s">
        <v>85</v>
      </c>
      <c r="Q15" s="14"/>
      <c r="R15" s="14"/>
      <c r="S15" s="14"/>
      <c r="T15" s="16">
        <f>SUM(T12:T14)</f>
        <v>96740000</v>
      </c>
      <c r="U15" s="16">
        <f aca="true" t="shared" si="9" ref="U15:AG15">SUM(U12:U14)</f>
        <v>0</v>
      </c>
      <c r="V15" s="7">
        <f t="shared" si="1"/>
        <v>96740000</v>
      </c>
      <c r="W15" s="16">
        <f t="shared" si="9"/>
        <v>0</v>
      </c>
      <c r="X15" s="16">
        <f t="shared" si="9"/>
        <v>96740000</v>
      </c>
      <c r="Y15" s="8">
        <f t="shared" si="2"/>
        <v>0</v>
      </c>
      <c r="Z15" s="16">
        <f t="shared" si="9"/>
        <v>0</v>
      </c>
      <c r="AA15" s="8">
        <f t="shared" si="3"/>
        <v>0</v>
      </c>
      <c r="AB15" s="16">
        <f t="shared" si="9"/>
        <v>0</v>
      </c>
      <c r="AC15" s="16">
        <f t="shared" si="9"/>
        <v>0</v>
      </c>
      <c r="AD15" s="8">
        <v>0</v>
      </c>
      <c r="AE15" s="8">
        <f t="shared" si="5"/>
        <v>0</v>
      </c>
      <c r="AF15" s="16">
        <f t="shared" si="9"/>
        <v>0</v>
      </c>
      <c r="AG15" s="16">
        <f t="shared" si="9"/>
        <v>0</v>
      </c>
      <c r="AH15" s="8">
        <f t="shared" si="6"/>
        <v>0</v>
      </c>
    </row>
    <row r="16" spans="1:34" ht="51">
      <c r="A16" s="9" t="s">
        <v>31</v>
      </c>
      <c r="B16" s="10" t="s">
        <v>32</v>
      </c>
      <c r="C16" s="11" t="s">
        <v>60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12"/>
      <c r="J16" s="12"/>
      <c r="K16" s="12"/>
      <c r="L16" s="12"/>
      <c r="M16" s="12" t="s">
        <v>36</v>
      </c>
      <c r="N16" s="12" t="s">
        <v>57</v>
      </c>
      <c r="O16" s="12" t="s">
        <v>38</v>
      </c>
      <c r="P16" s="13" t="s">
        <v>65</v>
      </c>
      <c r="Q16" s="14">
        <v>25288152949</v>
      </c>
      <c r="R16" s="14">
        <v>0</v>
      </c>
      <c r="S16" s="14">
        <v>0</v>
      </c>
      <c r="T16" s="14">
        <v>25288152949</v>
      </c>
      <c r="U16" s="14">
        <v>0</v>
      </c>
      <c r="V16" s="7">
        <f t="shared" si="1"/>
        <v>25288152949</v>
      </c>
      <c r="W16" s="14">
        <v>3720000000</v>
      </c>
      <c r="X16" s="14">
        <v>21568152949</v>
      </c>
      <c r="Y16" s="8">
        <f t="shared" si="2"/>
        <v>0.14710445667986616</v>
      </c>
      <c r="Z16" s="14">
        <v>8784980</v>
      </c>
      <c r="AA16" s="8">
        <f t="shared" si="3"/>
        <v>0.0003473950832912609</v>
      </c>
      <c r="AB16" s="14">
        <v>3954690</v>
      </c>
      <c r="AC16" s="14">
        <v>3954690</v>
      </c>
      <c r="AD16" s="8">
        <f t="shared" si="4"/>
        <v>0.4501649406145489</v>
      </c>
      <c r="AE16" s="8">
        <f t="shared" si="5"/>
        <v>0.00015638508703959674</v>
      </c>
      <c r="AF16" s="14">
        <v>3954690</v>
      </c>
      <c r="AG16" s="15"/>
      <c r="AH16" s="8">
        <f t="shared" si="6"/>
        <v>0.00015638508703959674</v>
      </c>
    </row>
    <row r="17" spans="1:34" ht="102">
      <c r="A17" s="9" t="s">
        <v>31</v>
      </c>
      <c r="B17" s="10" t="s">
        <v>32</v>
      </c>
      <c r="C17" s="11" t="s">
        <v>66</v>
      </c>
      <c r="D17" s="12" t="s">
        <v>61</v>
      </c>
      <c r="E17" s="12" t="s">
        <v>67</v>
      </c>
      <c r="F17" s="12" t="s">
        <v>63</v>
      </c>
      <c r="G17" s="12" t="s">
        <v>68</v>
      </c>
      <c r="H17" s="12"/>
      <c r="I17" s="12"/>
      <c r="J17" s="12"/>
      <c r="K17" s="12"/>
      <c r="L17" s="12"/>
      <c r="M17" s="12" t="s">
        <v>36</v>
      </c>
      <c r="N17" s="12" t="s">
        <v>57</v>
      </c>
      <c r="O17" s="12" t="s">
        <v>38</v>
      </c>
      <c r="P17" s="13" t="s">
        <v>69</v>
      </c>
      <c r="Q17" s="14">
        <v>6836163614</v>
      </c>
      <c r="R17" s="14">
        <v>0</v>
      </c>
      <c r="S17" s="14">
        <v>0</v>
      </c>
      <c r="T17" s="14">
        <v>6836163614</v>
      </c>
      <c r="U17" s="14">
        <v>0</v>
      </c>
      <c r="V17" s="7">
        <f t="shared" si="1"/>
        <v>6836163614</v>
      </c>
      <c r="W17" s="14">
        <v>4038250000</v>
      </c>
      <c r="X17" s="14">
        <v>2797913614</v>
      </c>
      <c r="Y17" s="8">
        <f t="shared" si="2"/>
        <v>0.5907187463638139</v>
      </c>
      <c r="Z17" s="14">
        <v>721612667</v>
      </c>
      <c r="AA17" s="8">
        <f t="shared" si="3"/>
        <v>0.10555813285717536</v>
      </c>
      <c r="AB17" s="14">
        <v>16221332</v>
      </c>
      <c r="AC17" s="14">
        <v>16221332</v>
      </c>
      <c r="AD17" s="8">
        <f t="shared" si="4"/>
        <v>0.02247927834670341</v>
      </c>
      <c r="AE17" s="8">
        <f t="shared" si="5"/>
        <v>0.0023728706502547437</v>
      </c>
      <c r="AF17" s="14">
        <v>16221332</v>
      </c>
      <c r="AG17" s="15"/>
      <c r="AH17" s="8">
        <f t="shared" si="6"/>
        <v>0.0023728706502547437</v>
      </c>
    </row>
    <row r="18" spans="1:34" ht="89.25">
      <c r="A18" s="9" t="s">
        <v>31</v>
      </c>
      <c r="B18" s="10" t="s">
        <v>32</v>
      </c>
      <c r="C18" s="11" t="s">
        <v>70</v>
      </c>
      <c r="D18" s="12" t="s">
        <v>61</v>
      </c>
      <c r="E18" s="12" t="s">
        <v>67</v>
      </c>
      <c r="F18" s="12" t="s">
        <v>63</v>
      </c>
      <c r="G18" s="12" t="s">
        <v>71</v>
      </c>
      <c r="H18" s="12"/>
      <c r="I18" s="12"/>
      <c r="J18" s="12"/>
      <c r="K18" s="12"/>
      <c r="L18" s="12"/>
      <c r="M18" s="12" t="s">
        <v>36</v>
      </c>
      <c r="N18" s="12" t="s">
        <v>57</v>
      </c>
      <c r="O18" s="12" t="s">
        <v>38</v>
      </c>
      <c r="P18" s="13" t="s">
        <v>72</v>
      </c>
      <c r="Q18" s="14">
        <v>2674352735</v>
      </c>
      <c r="R18" s="14">
        <v>0</v>
      </c>
      <c r="S18" s="14">
        <v>0</v>
      </c>
      <c r="T18" s="14">
        <v>2674352735</v>
      </c>
      <c r="U18" s="14">
        <v>0</v>
      </c>
      <c r="V18" s="7">
        <f t="shared" si="1"/>
        <v>2674352735</v>
      </c>
      <c r="W18" s="14">
        <v>1630500000</v>
      </c>
      <c r="X18" s="14">
        <v>1043852735</v>
      </c>
      <c r="Y18" s="8">
        <f t="shared" si="2"/>
        <v>0.6096802335238698</v>
      </c>
      <c r="Z18" s="14">
        <v>661110000</v>
      </c>
      <c r="AA18" s="8">
        <f t="shared" si="3"/>
        <v>0.2472037406838182</v>
      </c>
      <c r="AB18" s="14">
        <v>11389332</v>
      </c>
      <c r="AC18" s="14">
        <v>11389332</v>
      </c>
      <c r="AD18" s="8">
        <f t="shared" si="4"/>
        <v>0.01722758996233607</v>
      </c>
      <c r="AE18" s="8">
        <f t="shared" si="5"/>
        <v>0.004258724681656475</v>
      </c>
      <c r="AF18" s="14">
        <v>11389332</v>
      </c>
      <c r="AG18" s="15"/>
      <c r="AH18" s="8">
        <f t="shared" si="6"/>
        <v>0.004258724681656475</v>
      </c>
    </row>
    <row r="19" spans="1:34" ht="89.25">
      <c r="A19" s="9" t="s">
        <v>31</v>
      </c>
      <c r="B19" s="10" t="s">
        <v>32</v>
      </c>
      <c r="C19" s="11" t="s">
        <v>70</v>
      </c>
      <c r="D19" s="12" t="s">
        <v>61</v>
      </c>
      <c r="E19" s="12" t="s">
        <v>67</v>
      </c>
      <c r="F19" s="12" t="s">
        <v>63</v>
      </c>
      <c r="G19" s="12" t="s">
        <v>71</v>
      </c>
      <c r="H19" s="12"/>
      <c r="I19" s="12"/>
      <c r="J19" s="12"/>
      <c r="K19" s="12"/>
      <c r="L19" s="12"/>
      <c r="M19" s="12" t="s">
        <v>48</v>
      </c>
      <c r="N19" s="12" t="s">
        <v>49</v>
      </c>
      <c r="O19" s="12" t="s">
        <v>38</v>
      </c>
      <c r="P19" s="13" t="s">
        <v>72</v>
      </c>
      <c r="Q19" s="14">
        <v>2435540000</v>
      </c>
      <c r="R19" s="14">
        <v>0</v>
      </c>
      <c r="S19" s="14">
        <v>0</v>
      </c>
      <c r="T19" s="14">
        <v>2435540000</v>
      </c>
      <c r="U19" s="14">
        <v>0</v>
      </c>
      <c r="V19" s="7">
        <f t="shared" si="1"/>
        <v>2435540000</v>
      </c>
      <c r="W19" s="14">
        <v>1696250000</v>
      </c>
      <c r="X19" s="14">
        <v>739290000</v>
      </c>
      <c r="Y19" s="8">
        <f t="shared" si="2"/>
        <v>0.6964574591261076</v>
      </c>
      <c r="Z19" s="14">
        <v>318630000</v>
      </c>
      <c r="AA19" s="8">
        <f t="shared" si="3"/>
        <v>0.13082519687625743</v>
      </c>
      <c r="AB19" s="14">
        <v>2310000</v>
      </c>
      <c r="AC19" s="14">
        <v>2310000</v>
      </c>
      <c r="AD19" s="8">
        <f t="shared" si="4"/>
        <v>0.007249788155540909</v>
      </c>
      <c r="AE19" s="8">
        <f t="shared" si="5"/>
        <v>0.0009484549627597987</v>
      </c>
      <c r="AF19" s="14">
        <v>2310000</v>
      </c>
      <c r="AG19" s="15"/>
      <c r="AH19" s="8">
        <f t="shared" si="6"/>
        <v>0.0009484549627597987</v>
      </c>
    </row>
    <row r="20" spans="1:34" ht="76.5">
      <c r="A20" s="9" t="s">
        <v>31</v>
      </c>
      <c r="B20" s="10" t="s">
        <v>32</v>
      </c>
      <c r="C20" s="11" t="s">
        <v>73</v>
      </c>
      <c r="D20" s="12" t="s">
        <v>61</v>
      </c>
      <c r="E20" s="12" t="s">
        <v>74</v>
      </c>
      <c r="F20" s="12" t="s">
        <v>63</v>
      </c>
      <c r="G20" s="12" t="s">
        <v>68</v>
      </c>
      <c r="H20" s="12"/>
      <c r="I20" s="12"/>
      <c r="J20" s="12"/>
      <c r="K20" s="12"/>
      <c r="L20" s="12"/>
      <c r="M20" s="12" t="s">
        <v>36</v>
      </c>
      <c r="N20" s="12" t="s">
        <v>37</v>
      </c>
      <c r="O20" s="12" t="s">
        <v>38</v>
      </c>
      <c r="P20" s="13" t="s">
        <v>75</v>
      </c>
      <c r="Q20" s="14">
        <v>3000000000</v>
      </c>
      <c r="R20" s="14">
        <v>0</v>
      </c>
      <c r="S20" s="14">
        <v>0</v>
      </c>
      <c r="T20" s="14">
        <v>3000000000</v>
      </c>
      <c r="U20" s="14">
        <v>3000000000</v>
      </c>
      <c r="V20" s="7">
        <f t="shared" si="1"/>
        <v>0</v>
      </c>
      <c r="W20" s="14">
        <v>0</v>
      </c>
      <c r="X20" s="14">
        <v>0</v>
      </c>
      <c r="Y20" s="8">
        <f t="shared" si="2"/>
        <v>0</v>
      </c>
      <c r="Z20" s="14">
        <v>0</v>
      </c>
      <c r="AA20" s="8">
        <f t="shared" si="3"/>
        <v>0</v>
      </c>
      <c r="AB20" s="14">
        <v>0</v>
      </c>
      <c r="AC20" s="14">
        <v>0</v>
      </c>
      <c r="AD20" s="8">
        <v>0</v>
      </c>
      <c r="AE20" s="8">
        <f t="shared" si="5"/>
        <v>0</v>
      </c>
      <c r="AF20" s="14">
        <v>0</v>
      </c>
      <c r="AG20" s="15"/>
      <c r="AH20" s="8">
        <f t="shared" si="6"/>
        <v>0</v>
      </c>
    </row>
    <row r="21" spans="1:34" ht="76.5">
      <c r="A21" s="9" t="s">
        <v>31</v>
      </c>
      <c r="B21" s="10" t="s">
        <v>32</v>
      </c>
      <c r="C21" s="11" t="s">
        <v>73</v>
      </c>
      <c r="D21" s="12" t="s">
        <v>61</v>
      </c>
      <c r="E21" s="12" t="s">
        <v>74</v>
      </c>
      <c r="F21" s="12" t="s">
        <v>63</v>
      </c>
      <c r="G21" s="12" t="s">
        <v>68</v>
      </c>
      <c r="H21" s="12"/>
      <c r="I21" s="12"/>
      <c r="J21" s="12"/>
      <c r="K21" s="12"/>
      <c r="L21" s="12"/>
      <c r="M21" s="12" t="s">
        <v>36</v>
      </c>
      <c r="N21" s="12" t="s">
        <v>57</v>
      </c>
      <c r="O21" s="12" t="s">
        <v>38</v>
      </c>
      <c r="P21" s="13" t="s">
        <v>75</v>
      </c>
      <c r="Q21" s="14">
        <v>2171483961</v>
      </c>
      <c r="R21" s="14">
        <v>0</v>
      </c>
      <c r="S21" s="14">
        <v>0</v>
      </c>
      <c r="T21" s="14">
        <v>2171483961</v>
      </c>
      <c r="U21" s="14">
        <v>0</v>
      </c>
      <c r="V21" s="7">
        <f t="shared" si="1"/>
        <v>2171483961</v>
      </c>
      <c r="W21" s="14">
        <v>450000000</v>
      </c>
      <c r="X21" s="14">
        <v>1721483961</v>
      </c>
      <c r="Y21" s="8">
        <f t="shared" si="2"/>
        <v>0.20723155596911175</v>
      </c>
      <c r="Z21" s="14">
        <v>224570000</v>
      </c>
      <c r="AA21" s="8">
        <f t="shared" si="3"/>
        <v>0.10341775671996317</v>
      </c>
      <c r="AB21" s="14">
        <v>13318334</v>
      </c>
      <c r="AC21" s="14">
        <v>13318334</v>
      </c>
      <c r="AD21" s="8">
        <f t="shared" si="4"/>
        <v>0.0593059357883956</v>
      </c>
      <c r="AE21" s="8">
        <f t="shared" si="5"/>
        <v>0.006133286839414054</v>
      </c>
      <c r="AF21" s="14">
        <v>13318334</v>
      </c>
      <c r="AG21" s="15"/>
      <c r="AH21" s="8">
        <f t="shared" si="6"/>
        <v>0.006133286839414054</v>
      </c>
    </row>
    <row r="22" spans="1:34" ht="51">
      <c r="A22" s="9" t="s">
        <v>31</v>
      </c>
      <c r="B22" s="10" t="s">
        <v>32</v>
      </c>
      <c r="C22" s="11" t="s">
        <v>76</v>
      </c>
      <c r="D22" s="12" t="s">
        <v>61</v>
      </c>
      <c r="E22" s="12" t="s">
        <v>74</v>
      </c>
      <c r="F22" s="12" t="s">
        <v>63</v>
      </c>
      <c r="G22" s="12" t="s">
        <v>71</v>
      </c>
      <c r="H22" s="12"/>
      <c r="I22" s="12"/>
      <c r="J22" s="12"/>
      <c r="K22" s="12"/>
      <c r="L22" s="12"/>
      <c r="M22" s="12" t="s">
        <v>36</v>
      </c>
      <c r="N22" s="12" t="s">
        <v>37</v>
      </c>
      <c r="O22" s="12" t="s">
        <v>38</v>
      </c>
      <c r="P22" s="13" t="s">
        <v>77</v>
      </c>
      <c r="Q22" s="14">
        <v>2000000000</v>
      </c>
      <c r="R22" s="14">
        <v>0</v>
      </c>
      <c r="S22" s="14">
        <v>0</v>
      </c>
      <c r="T22" s="14">
        <v>2000000000</v>
      </c>
      <c r="U22" s="14">
        <v>2000000000</v>
      </c>
      <c r="V22" s="7">
        <f t="shared" si="1"/>
        <v>0</v>
      </c>
      <c r="W22" s="14">
        <v>0</v>
      </c>
      <c r="X22" s="14">
        <v>0</v>
      </c>
      <c r="Y22" s="8">
        <f t="shared" si="2"/>
        <v>0</v>
      </c>
      <c r="Z22" s="14">
        <v>0</v>
      </c>
      <c r="AA22" s="8">
        <f t="shared" si="3"/>
        <v>0</v>
      </c>
      <c r="AB22" s="14">
        <v>0</v>
      </c>
      <c r="AC22" s="14">
        <v>0</v>
      </c>
      <c r="AD22" s="8">
        <v>0</v>
      </c>
      <c r="AE22" s="8">
        <f t="shared" si="5"/>
        <v>0</v>
      </c>
      <c r="AF22" s="14">
        <v>0</v>
      </c>
      <c r="AG22" s="15"/>
      <c r="AH22" s="8">
        <f t="shared" si="6"/>
        <v>0</v>
      </c>
    </row>
    <row r="23" spans="1:34" ht="51">
      <c r="A23" s="9" t="s">
        <v>31</v>
      </c>
      <c r="B23" s="10" t="s">
        <v>32</v>
      </c>
      <c r="C23" s="11" t="s">
        <v>76</v>
      </c>
      <c r="D23" s="12" t="s">
        <v>61</v>
      </c>
      <c r="E23" s="12" t="s">
        <v>74</v>
      </c>
      <c r="F23" s="12" t="s">
        <v>63</v>
      </c>
      <c r="G23" s="12" t="s">
        <v>71</v>
      </c>
      <c r="H23" s="12"/>
      <c r="I23" s="12"/>
      <c r="J23" s="12"/>
      <c r="K23" s="12"/>
      <c r="L23" s="12"/>
      <c r="M23" s="12" t="s">
        <v>36</v>
      </c>
      <c r="N23" s="12" t="s">
        <v>57</v>
      </c>
      <c r="O23" s="12" t="s">
        <v>38</v>
      </c>
      <c r="P23" s="13" t="s">
        <v>77</v>
      </c>
      <c r="Q23" s="14">
        <v>4335450603</v>
      </c>
      <c r="R23" s="14">
        <v>0</v>
      </c>
      <c r="S23" s="14">
        <v>0</v>
      </c>
      <c r="T23" s="14">
        <v>4335450603</v>
      </c>
      <c r="U23" s="14">
        <v>0</v>
      </c>
      <c r="V23" s="7">
        <f t="shared" si="1"/>
        <v>4335450603</v>
      </c>
      <c r="W23" s="14">
        <v>3497318475</v>
      </c>
      <c r="X23" s="14">
        <v>838132128</v>
      </c>
      <c r="Y23" s="8">
        <f t="shared" si="2"/>
        <v>0.8066793501418196</v>
      </c>
      <c r="Z23" s="14">
        <v>33500000</v>
      </c>
      <c r="AA23" s="8">
        <f t="shared" si="3"/>
        <v>0.007726993816241158</v>
      </c>
      <c r="AB23" s="14">
        <v>0</v>
      </c>
      <c r="AC23" s="14">
        <v>0</v>
      </c>
      <c r="AD23" s="8">
        <f t="shared" si="4"/>
        <v>0</v>
      </c>
      <c r="AE23" s="8">
        <f t="shared" si="5"/>
        <v>0</v>
      </c>
      <c r="AF23" s="14">
        <v>0</v>
      </c>
      <c r="AG23" s="15"/>
      <c r="AH23" s="8">
        <f t="shared" si="6"/>
        <v>0</v>
      </c>
    </row>
    <row r="24" spans="1:34" ht="63.75">
      <c r="A24" s="9" t="s">
        <v>31</v>
      </c>
      <c r="B24" s="10" t="s">
        <v>32</v>
      </c>
      <c r="C24" s="11" t="s">
        <v>78</v>
      </c>
      <c r="D24" s="12" t="s">
        <v>61</v>
      </c>
      <c r="E24" s="12" t="s">
        <v>79</v>
      </c>
      <c r="F24" s="12" t="s">
        <v>63</v>
      </c>
      <c r="G24" s="12" t="s">
        <v>68</v>
      </c>
      <c r="H24" s="12"/>
      <c r="I24" s="12"/>
      <c r="J24" s="12"/>
      <c r="K24" s="12"/>
      <c r="L24" s="12"/>
      <c r="M24" s="12" t="s">
        <v>36</v>
      </c>
      <c r="N24" s="12" t="s">
        <v>57</v>
      </c>
      <c r="O24" s="12" t="s">
        <v>38</v>
      </c>
      <c r="P24" s="13" t="s">
        <v>80</v>
      </c>
      <c r="Q24" s="14">
        <v>4971238207</v>
      </c>
      <c r="R24" s="14">
        <v>0</v>
      </c>
      <c r="S24" s="14">
        <v>0</v>
      </c>
      <c r="T24" s="14">
        <v>4971238207</v>
      </c>
      <c r="U24" s="14">
        <v>0</v>
      </c>
      <c r="V24" s="7">
        <f t="shared" si="1"/>
        <v>4971238207</v>
      </c>
      <c r="W24" s="14">
        <v>2834850000</v>
      </c>
      <c r="X24" s="14">
        <v>2136388207</v>
      </c>
      <c r="Y24" s="8">
        <f t="shared" si="2"/>
        <v>0.570250284126045</v>
      </c>
      <c r="Z24" s="14">
        <v>750956013</v>
      </c>
      <c r="AA24" s="8">
        <f t="shared" si="3"/>
        <v>0.15106015478046875</v>
      </c>
      <c r="AB24" s="14">
        <v>21298381</v>
      </c>
      <c r="AC24" s="14">
        <v>21298381</v>
      </c>
      <c r="AD24" s="8">
        <f t="shared" si="4"/>
        <v>0.02836168914197109</v>
      </c>
      <c r="AE24" s="8">
        <f t="shared" si="5"/>
        <v>0.004284321151621693</v>
      </c>
      <c r="AF24" s="14">
        <v>21298381</v>
      </c>
      <c r="AG24" s="15"/>
      <c r="AH24" s="8">
        <f t="shared" si="6"/>
        <v>0.004284321151621693</v>
      </c>
    </row>
    <row r="25" spans="1:34" ht="12.75">
      <c r="A25" s="9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6" t="s">
        <v>86</v>
      </c>
      <c r="Q25" s="14"/>
      <c r="R25" s="14"/>
      <c r="S25" s="14"/>
      <c r="T25" s="16">
        <f>SUM(T16:T24)</f>
        <v>53712382069</v>
      </c>
      <c r="U25" s="16">
        <f aca="true" t="shared" si="10" ref="U25:AG25">SUM(U16:U24)</f>
        <v>5000000000</v>
      </c>
      <c r="V25" s="7">
        <f t="shared" si="1"/>
        <v>48712382069</v>
      </c>
      <c r="W25" s="16">
        <f t="shared" si="10"/>
        <v>17867168475</v>
      </c>
      <c r="X25" s="16">
        <f t="shared" si="10"/>
        <v>30845213594</v>
      </c>
      <c r="Y25" s="8">
        <f t="shared" si="2"/>
        <v>0.33264524466718826</v>
      </c>
      <c r="Z25" s="16">
        <f t="shared" si="10"/>
        <v>2719163660</v>
      </c>
      <c r="AA25" s="8">
        <f t="shared" si="3"/>
        <v>0.0506245218561878</v>
      </c>
      <c r="AB25" s="16">
        <f t="shared" si="10"/>
        <v>68492069</v>
      </c>
      <c r="AC25" s="16">
        <f t="shared" si="10"/>
        <v>68492069</v>
      </c>
      <c r="AD25" s="8">
        <f t="shared" si="4"/>
        <v>0.025188652675653955</v>
      </c>
      <c r="AE25" s="8">
        <f t="shared" si="5"/>
        <v>0.0012751634979065668</v>
      </c>
      <c r="AF25" s="16">
        <f t="shared" si="10"/>
        <v>68492069</v>
      </c>
      <c r="AG25" s="16">
        <f t="shared" si="10"/>
        <v>0</v>
      </c>
      <c r="AH25" s="8">
        <f t="shared" si="6"/>
        <v>0.0012751634979065668</v>
      </c>
    </row>
    <row r="26" spans="1:34" ht="12.75">
      <c r="A26" s="9" t="s">
        <v>1</v>
      </c>
      <c r="B26" s="10" t="s">
        <v>1</v>
      </c>
      <c r="C26" s="11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6" t="s">
        <v>87</v>
      </c>
      <c r="Q26" s="14">
        <v>66208747898</v>
      </c>
      <c r="R26" s="14">
        <v>0</v>
      </c>
      <c r="S26" s="14">
        <v>0</v>
      </c>
      <c r="T26" s="16">
        <f>+T25+T4</f>
        <v>66208747898</v>
      </c>
      <c r="U26" s="16">
        <f aca="true" t="shared" si="11" ref="U26:AG26">+U25+U4</f>
        <v>5000000000</v>
      </c>
      <c r="V26" s="7">
        <f t="shared" si="1"/>
        <v>61208747898</v>
      </c>
      <c r="W26" s="16">
        <f t="shared" si="11"/>
        <v>29214549786</v>
      </c>
      <c r="X26" s="16">
        <f t="shared" si="11"/>
        <v>31994198112</v>
      </c>
      <c r="Y26" s="8">
        <f t="shared" si="2"/>
        <v>0.4412490903922153</v>
      </c>
      <c r="Z26" s="16">
        <f t="shared" si="11"/>
        <v>4371863344.559999</v>
      </c>
      <c r="AA26" s="8">
        <f t="shared" si="3"/>
        <v>0.0660315061582982</v>
      </c>
      <c r="AB26" s="16">
        <f t="shared" si="11"/>
        <v>547933593</v>
      </c>
      <c r="AC26" s="16">
        <f t="shared" si="11"/>
        <v>547933593</v>
      </c>
      <c r="AD26" s="8">
        <f t="shared" si="4"/>
        <v>0.12533182073996096</v>
      </c>
      <c r="AE26" s="8">
        <f t="shared" si="5"/>
        <v>0.008275848893021456</v>
      </c>
      <c r="AF26" s="16">
        <f t="shared" si="11"/>
        <v>547933593</v>
      </c>
      <c r="AG26" s="16">
        <f t="shared" si="11"/>
        <v>0</v>
      </c>
      <c r="AH26" s="8">
        <f t="shared" si="6"/>
        <v>0.008275848893021456</v>
      </c>
    </row>
    <row r="27" ht="409.5" customHeight="1" hidden="1"/>
    <row r="28" ht="33.75" customHeight="1">
      <c r="V28" s="19"/>
    </row>
  </sheetData>
  <sheetProtection/>
  <mergeCells count="2">
    <mergeCell ref="C1:AH1"/>
    <mergeCell ref="C2:AH2"/>
  </mergeCells>
  <printOptions horizontalCentered="1"/>
  <pageMargins left="0.7874015748031497" right="0.7874015748031497" top="0.7874015748031497" bottom="0.7874015748031497" header="0.7874015748031497" footer="0.7874015748031497"/>
  <pageSetup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JAIBER USECHE LINARES</dc:creator>
  <cp:keywords/>
  <dc:description/>
  <cp:lastModifiedBy>JAIBER USECHE LINARES</cp:lastModifiedBy>
  <cp:lastPrinted>2019-02-21T20:41:49Z</cp:lastPrinted>
  <dcterms:created xsi:type="dcterms:W3CDTF">2019-02-21T20:18:12Z</dcterms:created>
  <dcterms:modified xsi:type="dcterms:W3CDTF">2019-02-22T13:33:41Z</dcterms:modified>
  <cp:category/>
  <cp:version/>
  <cp:contentType/>
  <cp:contentStatus/>
</cp:coreProperties>
</file>