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yninoscar.rolon\Documents\Marlyn Rolon\30-04-2021\"/>
    </mc:Choice>
  </mc:AlternateContent>
  <bookViews>
    <workbookView xWindow="0" yWindow="0" windowWidth="20490" windowHeight="7755"/>
  </bookViews>
  <sheets>
    <sheet name="REP_EPG034_EjecucionPresupuesta" sheetId="1" r:id="rId1"/>
  </sheets>
  <calcPr calcId="152511"/>
</workbook>
</file>

<file path=xl/calcChain.xml><?xml version="1.0" encoding="utf-8"?>
<calcChain xmlns="http://schemas.openxmlformats.org/spreadsheetml/2006/main">
  <c r="AG9" i="1" l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8" i="1"/>
  <c r="AB9" i="1"/>
  <c r="AC9" i="1"/>
  <c r="AB10" i="1"/>
  <c r="AC10" i="1"/>
  <c r="AB11" i="1"/>
  <c r="AC11" i="1"/>
  <c r="AB12" i="1"/>
  <c r="AC12" i="1"/>
  <c r="AB13" i="1"/>
  <c r="AC13" i="1"/>
  <c r="AB14" i="1"/>
  <c r="AC14" i="1"/>
  <c r="AB15" i="1"/>
  <c r="AC15" i="1"/>
  <c r="AB16" i="1"/>
  <c r="AC16" i="1"/>
  <c r="AB17" i="1"/>
  <c r="AC17" i="1"/>
  <c r="AB18" i="1"/>
  <c r="AC18" i="1"/>
  <c r="AB19" i="1"/>
  <c r="AC19" i="1"/>
  <c r="AB20" i="1"/>
  <c r="AC20" i="1"/>
  <c r="AB21" i="1"/>
  <c r="AC21" i="1"/>
  <c r="AB22" i="1"/>
  <c r="AC22" i="1"/>
  <c r="AB23" i="1"/>
  <c r="AC23" i="1"/>
  <c r="AB24" i="1"/>
  <c r="AC24" i="1"/>
  <c r="AB25" i="1"/>
  <c r="AC25" i="1"/>
  <c r="AB26" i="1"/>
  <c r="AC26" i="1"/>
  <c r="AB27" i="1"/>
  <c r="AC27" i="1"/>
  <c r="AB28" i="1"/>
  <c r="AC28" i="1"/>
  <c r="AB29" i="1"/>
  <c r="AC29" i="1"/>
  <c r="AB30" i="1"/>
  <c r="AC30" i="1"/>
  <c r="AB31" i="1"/>
  <c r="AC31" i="1"/>
  <c r="AC8" i="1"/>
  <c r="AB8" i="1"/>
  <c r="Z9" i="1"/>
  <c r="Z10" i="1"/>
  <c r="Z11" i="1"/>
  <c r="Z13" i="1"/>
  <c r="Z14" i="1"/>
  <c r="Z15" i="1"/>
  <c r="Z17" i="1"/>
  <c r="Z18" i="1"/>
  <c r="Z19" i="1"/>
  <c r="Z20" i="1"/>
  <c r="Z21" i="1"/>
  <c r="Z23" i="1"/>
  <c r="Z24" i="1"/>
  <c r="Z25" i="1"/>
  <c r="Z26" i="1"/>
  <c r="Z27" i="1"/>
  <c r="Z28" i="1"/>
  <c r="Z29" i="1"/>
  <c r="Z31" i="1"/>
  <c r="W9" i="1"/>
  <c r="W10" i="1"/>
  <c r="W11" i="1"/>
  <c r="W13" i="1"/>
  <c r="W14" i="1"/>
  <c r="W15" i="1"/>
  <c r="W17" i="1"/>
  <c r="W18" i="1"/>
  <c r="W19" i="1"/>
  <c r="W20" i="1"/>
  <c r="W21" i="1"/>
  <c r="W23" i="1"/>
  <c r="W24" i="1"/>
  <c r="W25" i="1"/>
  <c r="W26" i="1"/>
  <c r="W27" i="1"/>
  <c r="W28" i="1"/>
  <c r="W29" i="1"/>
  <c r="W31" i="1"/>
  <c r="R30" i="1"/>
  <c r="S30" i="1"/>
  <c r="T30" i="1"/>
  <c r="W30" i="1" s="1"/>
  <c r="U30" i="1"/>
  <c r="V30" i="1"/>
  <c r="X30" i="1"/>
  <c r="Y30" i="1"/>
  <c r="AA30" i="1"/>
  <c r="AD30" i="1"/>
  <c r="AE30" i="1"/>
  <c r="R22" i="1"/>
  <c r="S22" i="1"/>
  <c r="T22" i="1"/>
  <c r="U22" i="1"/>
  <c r="V22" i="1"/>
  <c r="W22" i="1" s="1"/>
  <c r="X22" i="1"/>
  <c r="Y22" i="1"/>
  <c r="Z22" i="1" s="1"/>
  <c r="AA22" i="1"/>
  <c r="AD22" i="1"/>
  <c r="AE22" i="1"/>
  <c r="R18" i="1"/>
  <c r="S18" i="1"/>
  <c r="T18" i="1"/>
  <c r="U18" i="1"/>
  <c r="V18" i="1"/>
  <c r="X18" i="1"/>
  <c r="Y18" i="1"/>
  <c r="AA18" i="1"/>
  <c r="AD18" i="1"/>
  <c r="AE18" i="1"/>
  <c r="R16" i="1"/>
  <c r="S16" i="1"/>
  <c r="T16" i="1"/>
  <c r="U16" i="1"/>
  <c r="V16" i="1"/>
  <c r="W16" i="1" s="1"/>
  <c r="X16" i="1"/>
  <c r="Y16" i="1"/>
  <c r="Z16" i="1" s="1"/>
  <c r="AA16" i="1"/>
  <c r="AD16" i="1"/>
  <c r="AE16" i="1"/>
  <c r="R12" i="1"/>
  <c r="S12" i="1"/>
  <c r="T12" i="1"/>
  <c r="U12" i="1"/>
  <c r="V12" i="1"/>
  <c r="X12" i="1"/>
  <c r="Y12" i="1"/>
  <c r="Z12" i="1" s="1"/>
  <c r="AA12" i="1"/>
  <c r="AD12" i="1"/>
  <c r="AE12" i="1"/>
  <c r="R8" i="1"/>
  <c r="Q30" i="1"/>
  <c r="Q22" i="1"/>
  <c r="Q18" i="1"/>
  <c r="Q16" i="1"/>
  <c r="Q12" i="1"/>
  <c r="Q8" i="1" s="1"/>
  <c r="Z30" i="1" l="1"/>
  <c r="U8" i="1"/>
  <c r="W12" i="1"/>
  <c r="AA8" i="1"/>
  <c r="AD8" i="1"/>
  <c r="V8" i="1"/>
  <c r="S8" i="1"/>
  <c r="Y8" i="1"/>
  <c r="AE8" i="1"/>
  <c r="X8" i="1"/>
  <c r="T8" i="1"/>
  <c r="Z8" i="1" l="1"/>
  <c r="W8" i="1"/>
</calcChain>
</file>

<file path=xl/sharedStrings.xml><?xml version="1.0" encoding="utf-8"?>
<sst xmlns="http://schemas.openxmlformats.org/spreadsheetml/2006/main" count="300" uniqueCount="103">
  <si>
    <t>Año Fiscal:</t>
  </si>
  <si>
    <t/>
  </si>
  <si>
    <t>Vigencia:</t>
  </si>
  <si>
    <t>Actual</t>
  </si>
  <si>
    <t>Periodo:</t>
  </si>
  <si>
    <t>Enero-Abril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</si>
  <si>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</si>
  <si>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</si>
  <si>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</si>
  <si>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</si>
  <si>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</si>
  <si>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</si>
  <si>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</si>
  <si>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</si>
  <si>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</si>
  <si>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</si>
  <si>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</si>
  <si>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</si>
  <si>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</si>
  <si>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</si>
  <si>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</si>
  <si>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</si>
  <si>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</si>
  <si>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</si>
  <si>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</si>
  <si>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</si>
  <si>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</si>
  <si>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</si>
  <si>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</si>
  <si>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</si>
  <si>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</si>
  <si>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</si>
  <si>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</si>
  <si>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17-15-00</t>
  </si>
  <si>
    <t>AUTORIDAD NACIONAL DE ACUICULTURA Y PESCA - AUNAP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</si>
  <si>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</si>
  <si>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</si>
  <si>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</si>
  <si>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</si>
  <si>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</si>
  <si>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</si>
  <si>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</si>
  <si>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</si>
  <si>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</si>
  <si>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</si>
  <si>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</si>
  <si>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</si>
  <si>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</si>
  <si>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A-02-01</t>
  </si>
  <si>
    <t>ADQUISICIÓN DE ACTIVOS NO FINANCIEROS</t>
  </si>
  <si>
    <t>A-02-02</t>
  </si>
  <si>
    <t>ADQUISICIONES DIFERENTES DE ACTIVOS</t>
  </si>
  <si>
    <t>Propios</t>
  </si>
  <si>
    <t>20</t>
  </si>
  <si>
    <t>A-03-04-02-012</t>
  </si>
  <si>
    <t>04</t>
  </si>
  <si>
    <t>012</t>
  </si>
  <si>
    <t>INCAPACIDADES Y LICENCIAS DE MATERNIDAD Y PATERNIDAD (NO DE PENSIONES)</t>
  </si>
  <si>
    <t>A-08-01</t>
  </si>
  <si>
    <t>08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</si>
  <si>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</si>
  <si>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</si>
  <si>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</si>
  <si>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</si>
  <si>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</si>
  <si>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</si>
  <si>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</si>
  <si>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C-1707-1100-4</t>
  </si>
  <si>
    <t>C</t>
  </si>
  <si>
    <t>1707</t>
  </si>
  <si>
    <t>1100</t>
  </si>
  <si>
    <t>4</t>
  </si>
  <si>
    <t>DESARROLLO DE LAS ACTIVIDADES DE INSPECCIÓN Y VIGILANCIA PARA EL MEJORAMIENTO DEL EJERCICIO DE LA ACTIVIDAD PESQUERA Y LA ACUICULTURA A NIVEL  NACIONAL</t>
  </si>
  <si>
    <t>C-1707-1100-5</t>
  </si>
  <si>
    <t>5</t>
  </si>
  <si>
    <t>FORTALECIMIENTO DE LA SOSTENIBILIDAD DEL SECTOR PESQUERO Y DE LA ACUICULTURA EN EL TERRITORIO   NACIONAL-[PREVIO CONCEPTO DNP]</t>
  </si>
  <si>
    <t>21</t>
  </si>
  <si>
    <t>C-1708-1100-4</t>
  </si>
  <si>
    <t>1708</t>
  </si>
  <si>
    <t>FORTALECIMIENTO DEL SERVICIO ESTADÍSTICO PESQUERO COLOMBIANO A NIVEL  NACIONAL-[PREVIO CONCEPTO DNP]</t>
  </si>
  <si>
    <t>C-1708-1100-5</t>
  </si>
  <si>
    <t>DESARROLLO DE ACTIVIDADES DE INVESTIGACIÓN PARA LA GENERACIÓN DE CONOCIMIENTO CIENTÍFICO, TÉCNICO, SOCIAL Y ECONÓMICO DE LA PESCA Y LA ACUICULTURA A NIVEL  NACIONAL</t>
  </si>
  <si>
    <t>C-1799-1100-2</t>
  </si>
  <si>
    <t>1799</t>
  </si>
  <si>
    <t>2</t>
  </si>
  <si>
    <t>FORTALECIMIENTO DE LA CAPACIDAD DE GESTIÓN DE LA AUTORIDAD NACIONAL DE ACUICULTURA Y PESCA - AUNAP  NACIONAL</t>
  </si>
  <si>
    <t>FUNCIONAMIENTO</t>
  </si>
  <si>
    <t>GASTOS DE PERSONAL</t>
  </si>
  <si>
    <t xml:space="preserve">ADQUISICION DE BIENES Y SERVICIOS </t>
  </si>
  <si>
    <t>TRANSFERENCIAS CORRIENTES</t>
  </si>
  <si>
    <t>GASTOS POR TRIBUTOS, MULTAS, SANCIONES E INTERESES DE MORA</t>
  </si>
  <si>
    <t>INVERSION</t>
  </si>
  <si>
    <t>%CDP / APROP. VGENTE</t>
  </si>
  <si>
    <t>%COMP / APROP. VGENTE</t>
  </si>
  <si>
    <t>%OBLIG / COMP</t>
  </si>
  <si>
    <t>%OBLIG  / APROP. VGENTE</t>
  </si>
  <si>
    <t>%PAGOS / APROP. VGENTE</t>
  </si>
  <si>
    <t>PROCESO GESTION FINANCIERA</t>
  </si>
  <si>
    <t>Código: FT-GF-026</t>
  </si>
  <si>
    <t>Versión: 1</t>
  </si>
  <si>
    <t>FORMATO EJECUCION PRESUPUESTAL</t>
  </si>
  <si>
    <t>Vigencia desde: 26/03/2020</t>
  </si>
  <si>
    <t>UNIDAD ADMINISTRATIVA ESPECIAL AUTORIDAD NACIONAL DE ACUICULTURA Y PESCA
EJECUCIÓN PRESUPUESTAL  A 30 ABRIL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</si>
</sst>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240A]&quot;$&quot;\ #,##0.00;\-&quot;$&quot;\ #,##0.00"/>
  </numFmts>
  <fonts count="12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0"/>
      <color theme="1"/>
      <name val="Work Sans Light"/>
    </font>
    <font>
      <sz val="10"/>
      <color theme="1"/>
      <name val="Work Sans Light"/>
    </font>
    <font>
      <b/>
      <sz val="11"/>
      <color theme="1"/>
      <name val="Work Sans Light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2888F7"/>
      </left>
      <right/>
      <top style="thin">
        <color rgb="FF2888F7"/>
      </top>
      <bottom/>
      <diagonal/>
    </border>
    <border>
      <left/>
      <right/>
      <top style="thin">
        <color rgb="FF2888F7"/>
      </top>
      <bottom/>
      <diagonal/>
    </border>
    <border>
      <left/>
      <right style="thin">
        <color rgb="FF2888F7"/>
      </right>
      <top style="thin">
        <color rgb="FF2888F7"/>
      </top>
      <bottom/>
      <diagonal/>
    </border>
    <border>
      <left style="thin">
        <color rgb="FF2888F7"/>
      </left>
      <right style="thin">
        <color rgb="FF2888F7"/>
      </right>
      <top style="thin">
        <color rgb="FF2888F7"/>
      </top>
      <bottom style="thin">
        <color rgb="FF2888F7"/>
      </bottom>
      <diagonal/>
    </border>
    <border>
      <left style="thin">
        <color rgb="FF2888F7"/>
      </left>
      <right/>
      <top style="thin">
        <color rgb="FF2888F7"/>
      </top>
      <bottom style="thin">
        <color rgb="FF2888F7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2888F7"/>
      </left>
      <right/>
      <top/>
      <bottom/>
      <diagonal/>
    </border>
    <border>
      <left/>
      <right style="thin">
        <color rgb="FF2888F7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2888F7"/>
      </left>
      <right style="thin">
        <color rgb="FF2888F7"/>
      </right>
      <top style="thin">
        <color rgb="FF2888F7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60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164" fontId="7" fillId="0" borderId="2" xfId="0" applyNumberFormat="1" applyFont="1" applyFill="1" applyBorder="1" applyAlignment="1">
      <alignment horizontal="right" vertical="center" wrapText="1" readingOrder="1"/>
    </xf>
    <xf numFmtId="9" fontId="7" fillId="0" borderId="2" xfId="1" applyFont="1" applyFill="1" applyBorder="1" applyAlignment="1">
      <alignment horizontal="right" vertical="center" wrapText="1" readingOrder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6" fillId="0" borderId="16" xfId="0" applyNumberFormat="1" applyFont="1" applyFill="1" applyBorder="1" applyAlignment="1">
      <alignment horizontal="center" vertical="center" wrapText="1" readingOrder="1"/>
    </xf>
    <xf numFmtId="0" fontId="6" fillId="0" borderId="17" xfId="0" applyNumberFormat="1" applyFont="1" applyFill="1" applyBorder="1" applyAlignment="1">
      <alignment horizontal="center" vertical="center" wrapText="1" readingOrder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11" fillId="0" borderId="0" xfId="0" applyFont="1" applyFill="1" applyBorder="1"/>
    <xf numFmtId="0" fontId="2" fillId="0" borderId="19" xfId="0" applyNumberFormat="1" applyFont="1" applyFill="1" applyBorder="1" applyAlignment="1">
      <alignment horizontal="center" vertical="center" wrapText="1" readingOrder="1"/>
    </xf>
    <xf numFmtId="0" fontId="3" fillId="0" borderId="19" xfId="0" applyNumberFormat="1" applyFont="1" applyFill="1" applyBorder="1" applyAlignment="1">
      <alignment horizontal="left" vertical="center" wrapText="1" readingOrder="1"/>
    </xf>
    <xf numFmtId="0" fontId="3" fillId="0" borderId="20" xfId="0" applyNumberFormat="1" applyFont="1" applyFill="1" applyBorder="1" applyAlignment="1">
      <alignment vertical="center" wrapText="1" readingOrder="1"/>
    </xf>
    <xf numFmtId="0" fontId="3" fillId="0" borderId="20" xfId="0" applyNumberFormat="1" applyFont="1" applyFill="1" applyBorder="1" applyAlignment="1">
      <alignment horizontal="center" vertical="center" wrapText="1" readingOrder="1"/>
    </xf>
    <xf numFmtId="0" fontId="3" fillId="0" borderId="20" xfId="0" applyNumberFormat="1" applyFont="1" applyFill="1" applyBorder="1" applyAlignment="1">
      <alignment horizontal="left" vertical="center" wrapText="1" readingOrder="1"/>
    </xf>
    <xf numFmtId="0" fontId="4" fillId="0" borderId="20" xfId="0" applyNumberFormat="1" applyFont="1" applyFill="1" applyBorder="1" applyAlignment="1">
      <alignment horizontal="right" vertical="center" wrapText="1" readingOrder="1"/>
    </xf>
    <xf numFmtId="0" fontId="1" fillId="0" borderId="2" xfId="0" applyFont="1" applyFill="1" applyBorder="1"/>
    <xf numFmtId="0" fontId="3" fillId="0" borderId="2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164" fontId="3" fillId="0" borderId="2" xfId="0" applyNumberFormat="1" applyFont="1" applyFill="1" applyBorder="1" applyAlignment="1">
      <alignment horizontal="right" vertical="center" wrapText="1" readingOrder="1"/>
    </xf>
    <xf numFmtId="9" fontId="7" fillId="0" borderId="22" xfId="1" applyFont="1" applyFill="1" applyBorder="1" applyAlignment="1">
      <alignment horizontal="right" vertical="center" wrapText="1" readingOrder="1"/>
    </xf>
    <xf numFmtId="0" fontId="3" fillId="0" borderId="21" xfId="0" applyNumberFormat="1" applyFont="1" applyFill="1" applyBorder="1" applyAlignment="1">
      <alignment vertical="center" wrapText="1" readingOrder="1"/>
    </xf>
    <xf numFmtId="0" fontId="3" fillId="0" borderId="23" xfId="0" applyNumberFormat="1" applyFont="1" applyFill="1" applyBorder="1" applyAlignment="1">
      <alignment vertical="center" wrapText="1" readingOrder="1"/>
    </xf>
    <xf numFmtId="0" fontId="3" fillId="0" borderId="24" xfId="0" applyNumberFormat="1" applyFont="1" applyFill="1" applyBorder="1" applyAlignment="1">
      <alignment horizontal="center" vertical="center" wrapText="1" readingOrder="1"/>
    </xf>
    <xf numFmtId="0" fontId="3" fillId="0" borderId="24" xfId="0" applyNumberFormat="1" applyFont="1" applyFill="1" applyBorder="1" applyAlignment="1">
      <alignment horizontal="left" vertical="center" wrapText="1" readingOrder="1"/>
    </xf>
    <xf numFmtId="164" fontId="7" fillId="0" borderId="24" xfId="0" applyNumberFormat="1" applyFont="1" applyFill="1" applyBorder="1" applyAlignment="1">
      <alignment horizontal="right" vertical="center" wrapText="1" readingOrder="1"/>
    </xf>
    <xf numFmtId="9" fontId="7" fillId="0" borderId="24" xfId="1" applyFont="1" applyFill="1" applyBorder="1" applyAlignment="1">
      <alignment horizontal="right" vertical="center" wrapText="1" readingOrder="1"/>
    </xf>
    <xf numFmtId="0" fontId="1" fillId="0" borderId="24" xfId="0" applyFont="1" applyFill="1" applyBorder="1"/>
    <xf numFmtId="9" fontId="7" fillId="0" borderId="25" xfId="1" applyFont="1" applyFill="1" applyBorder="1" applyAlignment="1">
      <alignment horizontal="right" vertical="center" wrapText="1" readingOrder="1"/>
    </xf>
    <xf numFmtId="0" fontId="2" fillId="0" borderId="26" xfId="0" applyNumberFormat="1" applyFont="1" applyFill="1" applyBorder="1" applyAlignment="1">
      <alignment horizontal="center" vertical="center" wrapText="1" readingOrder="1"/>
    </xf>
    <xf numFmtId="0" fontId="2" fillId="0" borderId="27" xfId="0" applyNumberFormat="1" applyFont="1" applyFill="1" applyBorder="1" applyAlignment="1">
      <alignment horizontal="center" vertical="center" wrapText="1" readingOrder="1"/>
    </xf>
    <xf numFmtId="0" fontId="6" fillId="0" borderId="27" xfId="0" applyNumberFormat="1" applyFont="1" applyFill="1" applyBorder="1" applyAlignment="1">
      <alignment horizontal="center" vertical="center" wrapText="1" readingOrder="1"/>
    </xf>
    <xf numFmtId="164" fontId="7" fillId="0" borderId="27" xfId="0" applyNumberFormat="1" applyFont="1" applyFill="1" applyBorder="1" applyAlignment="1">
      <alignment horizontal="right" vertical="center" wrapText="1" readingOrder="1"/>
    </xf>
    <xf numFmtId="9" fontId="7" fillId="0" borderId="27" xfId="1" applyFont="1" applyFill="1" applyBorder="1" applyAlignment="1">
      <alignment horizontal="right" vertical="center" wrapText="1" readingOrder="1"/>
    </xf>
    <xf numFmtId="0" fontId="1" fillId="0" borderId="27" xfId="0" applyFont="1" applyFill="1" applyBorder="1"/>
    <xf numFmtId="9" fontId="7" fillId="0" borderId="28" xfId="1" applyFont="1" applyFill="1" applyBorder="1" applyAlignment="1">
      <alignment horizontal="right" vertical="center" wrapText="1" readingOrder="1"/>
    </xf>
    <xf numFmtId="0" fontId="2" fillId="0" borderId="29" xfId="0" applyNumberFormat="1" applyFont="1" applyFill="1" applyBorder="1" applyAlignment="1">
      <alignment horizontal="center" vertical="center" wrapText="1" readingOrder="1"/>
    </xf>
    <xf numFmtId="0" fontId="2" fillId="0" borderId="30" xfId="0" applyNumberFormat="1" applyFont="1" applyFill="1" applyBorder="1" applyAlignment="1">
      <alignment horizontal="center" vertical="center" wrapText="1" readingOrder="1"/>
    </xf>
    <xf numFmtId="0" fontId="6" fillId="0" borderId="30" xfId="0" applyNumberFormat="1" applyFont="1" applyFill="1" applyBorder="1" applyAlignment="1">
      <alignment horizontal="center" vertical="center" wrapText="1" readingOrder="1"/>
    </xf>
    <xf numFmtId="0" fontId="1" fillId="0" borderId="30" xfId="0" applyFont="1" applyFill="1" applyBorder="1"/>
    <xf numFmtId="0" fontId="6" fillId="0" borderId="31" xfId="0" applyNumberFormat="1" applyFont="1" applyFill="1" applyBorder="1" applyAlignment="1">
      <alignment horizontal="center" vertic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38100</xdr:colOff>
      <xdr:row>0</xdr:row>
      <xdr:rowOff>38100</xdr:rowOff>
    </xdr:from>
    <xdr:ext cx="2257425" cy="666750"/>
    <xdr:pic>
      <xdr:nvPicPr>
        <xdr:cNvPr id="2" name="image1.png" title="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9625" y="38100"/>
          <a:ext cx="2257425" cy="6667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4"/>
  <sheetViews>
    <sheetView showGridLines="0" tabSelected="1" topLeftCell="C1" workbookViewId="0">
      <selection activeCell="Q11" sqref="Q11"/>
    </sheetView>
  </sheetViews>
  <sheetFormatPr baseColWidth="10" defaultRowHeight="15"/>
  <cols>
    <col min="1" max="1" width="13.42578125" hidden="1" customWidth="1"/>
    <col min="2" max="2" width="27" hidden="1" customWidth="1"/>
    <col min="3" max="3" width="11.5703125" customWidth="1"/>
    <col min="4" max="11" width="5.42578125" hidden="1" customWidth="1"/>
    <col min="12" max="12" width="7" hidden="1" customWidth="1"/>
    <col min="13" max="13" width="9.5703125" hidden="1" customWidth="1"/>
    <col min="14" max="14" width="8" customWidth="1"/>
    <col min="15" max="15" width="7.5703125" customWidth="1"/>
    <col min="16" max="16" width="27.5703125" customWidth="1"/>
    <col min="17" max="22" width="18.85546875" customWidth="1"/>
    <col min="23" max="23" width="10.85546875" customWidth="1"/>
    <col min="24" max="24" width="18.85546875" hidden="1" customWidth="1"/>
    <col min="25" max="25" width="18.85546875" customWidth="1"/>
    <col min="26" max="26" width="10.28515625" customWidth="1"/>
    <col min="27" max="27" width="18.85546875" customWidth="1"/>
    <col min="28" max="29" width="11.5703125" customWidth="1"/>
    <col min="30" max="30" width="18.85546875" hidden="1" customWidth="1"/>
    <col min="31" max="31" width="18.85546875" customWidth="1"/>
    <col min="32" max="32" width="0" hidden="1" customWidth="1"/>
    <col min="33" max="33" width="8.42578125" customWidth="1"/>
  </cols>
  <sheetData>
    <row r="1" spans="1:33">
      <c r="C1" s="8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10"/>
      <c r="R1" s="11" t="s">
        <v>97</v>
      </c>
      <c r="S1" s="11"/>
      <c r="T1" s="11"/>
      <c r="U1" s="11"/>
      <c r="V1" s="11"/>
      <c r="W1" s="11"/>
      <c r="X1" s="11"/>
      <c r="Y1" s="11"/>
      <c r="Z1" s="11"/>
      <c r="AA1" s="11"/>
      <c r="AB1" s="12"/>
      <c r="AC1" s="13" t="s">
        <v>98</v>
      </c>
      <c r="AD1" s="14"/>
      <c r="AE1" s="14"/>
      <c r="AF1" s="14"/>
      <c r="AG1" s="15"/>
    </row>
    <row r="2" spans="1:33"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8"/>
      <c r="R2" s="11"/>
      <c r="S2" s="11"/>
      <c r="T2" s="11"/>
      <c r="U2" s="11"/>
      <c r="V2" s="11"/>
      <c r="W2" s="11"/>
      <c r="X2" s="11"/>
      <c r="Y2" s="11"/>
      <c r="Z2" s="11"/>
      <c r="AA2" s="11"/>
      <c r="AB2" s="12"/>
      <c r="AC2" s="19" t="s">
        <v>99</v>
      </c>
      <c r="AD2" s="20"/>
      <c r="AE2" s="20"/>
      <c r="AF2" s="20"/>
      <c r="AG2" s="21"/>
    </row>
    <row r="3" spans="1:33">
      <c r="C3" s="1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8"/>
      <c r="R3" s="11" t="s">
        <v>100</v>
      </c>
      <c r="S3" s="11"/>
      <c r="T3" s="11"/>
      <c r="U3" s="11"/>
      <c r="V3" s="11"/>
      <c r="W3" s="11"/>
      <c r="X3" s="11"/>
      <c r="Y3" s="11"/>
      <c r="Z3" s="11"/>
      <c r="AA3" s="11"/>
      <c r="AB3" s="12"/>
      <c r="AC3" s="19"/>
      <c r="AD3" s="20"/>
      <c r="AE3" s="20"/>
      <c r="AF3" s="20"/>
      <c r="AG3" s="21"/>
    </row>
    <row r="4" spans="1:33">
      <c r="A4" s="1" t="s">
        <v>0</v>
      </c>
      <c r="B4" s="2">
        <v>2021</v>
      </c>
      <c r="C4" s="16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8"/>
      <c r="R4" s="22"/>
      <c r="S4" s="22"/>
      <c r="T4" s="22"/>
      <c r="U4" s="22"/>
      <c r="V4" s="22"/>
      <c r="W4" s="22"/>
      <c r="X4" s="22"/>
      <c r="Y4" s="22"/>
      <c r="Z4" s="22"/>
      <c r="AA4" s="22"/>
      <c r="AB4" s="8"/>
      <c r="AC4" s="19" t="s">
        <v>101</v>
      </c>
      <c r="AD4" s="20"/>
      <c r="AE4" s="20"/>
      <c r="AF4" s="20"/>
      <c r="AG4" s="21"/>
    </row>
    <row r="5" spans="1:33" ht="37.5" customHeight="1">
      <c r="A5" s="1" t="s">
        <v>2</v>
      </c>
      <c r="B5" s="1" t="s">
        <v>3</v>
      </c>
      <c r="C5" s="23"/>
      <c r="D5" s="24"/>
      <c r="E5" s="24"/>
      <c r="F5" s="24"/>
      <c r="G5" s="24"/>
      <c r="H5" s="24"/>
      <c r="I5" s="24"/>
      <c r="J5" s="24"/>
      <c r="K5" s="24"/>
      <c r="L5" s="24"/>
      <c r="M5" s="24"/>
      <c r="N5" s="25" t="s">
        <v>102</v>
      </c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6"/>
    </row>
    <row r="6" spans="1:33" ht="15.75" thickBot="1">
      <c r="A6" s="1" t="s">
        <v>4</v>
      </c>
      <c r="B6" s="1" t="s">
        <v>5</v>
      </c>
      <c r="C6" s="27" t="s">
        <v>1</v>
      </c>
      <c r="D6" s="27" t="s">
        <v>1</v>
      </c>
      <c r="E6" s="27" t="s">
        <v>1</v>
      </c>
      <c r="F6" s="27" t="s">
        <v>1</v>
      </c>
      <c r="G6" s="27" t="s">
        <v>1</v>
      </c>
      <c r="H6" s="27" t="s">
        <v>1</v>
      </c>
      <c r="I6" s="27" t="s">
        <v>1</v>
      </c>
      <c r="J6" s="27" t="s">
        <v>1</v>
      </c>
      <c r="K6" s="27" t="s">
        <v>1</v>
      </c>
      <c r="L6" s="27" t="s">
        <v>1</v>
      </c>
      <c r="M6" s="27" t="s">
        <v>1</v>
      </c>
      <c r="N6" s="27" t="s">
        <v>1</v>
      </c>
      <c r="O6" s="27" t="s">
        <v>1</v>
      </c>
      <c r="P6" s="27" t="s">
        <v>1</v>
      </c>
      <c r="Q6" s="27" t="s">
        <v>1</v>
      </c>
      <c r="R6" s="27" t="s">
        <v>1</v>
      </c>
      <c r="S6" s="27" t="s">
        <v>1</v>
      </c>
      <c r="T6" s="27" t="s">
        <v>1</v>
      </c>
      <c r="U6" s="27" t="s">
        <v>1</v>
      </c>
      <c r="V6" s="27" t="s">
        <v>1</v>
      </c>
      <c r="W6" s="27"/>
      <c r="X6" s="27" t="s">
        <v>1</v>
      </c>
      <c r="Y6" s="27" t="s">
        <v>1</v>
      </c>
      <c r="Z6" s="27"/>
      <c r="AA6" s="27" t="s">
        <v>1</v>
      </c>
      <c r="AB6" s="27"/>
      <c r="AC6" s="27"/>
      <c r="AD6" s="27" t="s">
        <v>1</v>
      </c>
      <c r="AE6" s="27" t="s">
        <v>1</v>
      </c>
      <c r="AF6" s="28"/>
      <c r="AG6" s="28"/>
    </row>
    <row r="7" spans="1:33" ht="47.25" customHeight="1" thickBot="1">
      <c r="A7" s="1" t="s">
        <v>6</v>
      </c>
      <c r="B7" s="29" t="s">
        <v>7</v>
      </c>
      <c r="C7" s="55" t="s">
        <v>8</v>
      </c>
      <c r="D7" s="56" t="s">
        <v>9</v>
      </c>
      <c r="E7" s="56" t="s">
        <v>10</v>
      </c>
      <c r="F7" s="56" t="s">
        <v>11</v>
      </c>
      <c r="G7" s="56" t="s">
        <v>12</v>
      </c>
      <c r="H7" s="56" t="s">
        <v>13</v>
      </c>
      <c r="I7" s="56" t="s">
        <v>14</v>
      </c>
      <c r="J7" s="56" t="s">
        <v>15</v>
      </c>
      <c r="K7" s="56" t="s">
        <v>16</v>
      </c>
      <c r="L7" s="56" t="s">
        <v>17</v>
      </c>
      <c r="M7" s="56" t="s">
        <v>18</v>
      </c>
      <c r="N7" s="56" t="s">
        <v>19</v>
      </c>
      <c r="O7" s="56" t="s">
        <v>20</v>
      </c>
      <c r="P7" s="56" t="s">
        <v>21</v>
      </c>
      <c r="Q7" s="56" t="s">
        <v>22</v>
      </c>
      <c r="R7" s="56" t="s">
        <v>23</v>
      </c>
      <c r="S7" s="56" t="s">
        <v>24</v>
      </c>
      <c r="T7" s="56" t="s">
        <v>25</v>
      </c>
      <c r="U7" s="56" t="s">
        <v>26</v>
      </c>
      <c r="V7" s="56" t="s">
        <v>27</v>
      </c>
      <c r="W7" s="57" t="s">
        <v>92</v>
      </c>
      <c r="X7" s="56" t="s">
        <v>28</v>
      </c>
      <c r="Y7" s="56" t="s">
        <v>29</v>
      </c>
      <c r="Z7" s="57" t="s">
        <v>93</v>
      </c>
      <c r="AA7" s="56" t="s">
        <v>30</v>
      </c>
      <c r="AB7" s="57" t="s">
        <v>94</v>
      </c>
      <c r="AC7" s="57" t="s">
        <v>95</v>
      </c>
      <c r="AD7" s="56" t="s">
        <v>31</v>
      </c>
      <c r="AE7" s="56" t="s">
        <v>32</v>
      </c>
      <c r="AF7" s="58"/>
      <c r="AG7" s="59" t="s">
        <v>96</v>
      </c>
    </row>
    <row r="8" spans="1:33">
      <c r="A8" s="2"/>
      <c r="B8" s="29"/>
      <c r="C8" s="48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50" t="s">
        <v>86</v>
      </c>
      <c r="Q8" s="51">
        <f>Q12+Q16+Q18+Q22</f>
        <v>13670531000</v>
      </c>
      <c r="R8" s="51">
        <f t="shared" ref="R8:AE8" si="0">R12+R16+R18+R22</f>
        <v>0</v>
      </c>
      <c r="S8" s="51">
        <f t="shared" si="0"/>
        <v>0</v>
      </c>
      <c r="T8" s="51">
        <f t="shared" si="0"/>
        <v>13670531000</v>
      </c>
      <c r="U8" s="51">
        <f t="shared" si="0"/>
        <v>0</v>
      </c>
      <c r="V8" s="51">
        <f t="shared" si="0"/>
        <v>13010433375.530001</v>
      </c>
      <c r="W8" s="52">
        <f>V8/T8</f>
        <v>0.95171382702910379</v>
      </c>
      <c r="X8" s="51">
        <f t="shared" si="0"/>
        <v>660097624.47000003</v>
      </c>
      <c r="Y8" s="51">
        <f t="shared" si="0"/>
        <v>4178253074.25</v>
      </c>
      <c r="Z8" s="52">
        <f>Y8/T8</f>
        <v>0.30563941329345584</v>
      </c>
      <c r="AA8" s="51">
        <f t="shared" si="0"/>
        <v>3770365846.4000001</v>
      </c>
      <c r="AB8" s="52">
        <f>AA8/Y8</f>
        <v>0.90237852504345584</v>
      </c>
      <c r="AC8" s="52">
        <f>AA8/T8</f>
        <v>0.27580244296289591</v>
      </c>
      <c r="AD8" s="51">
        <f t="shared" si="0"/>
        <v>3770365846.4000001</v>
      </c>
      <c r="AE8" s="51">
        <f t="shared" si="0"/>
        <v>3770365846.4000001</v>
      </c>
      <c r="AF8" s="53"/>
      <c r="AG8" s="54">
        <f>AE8/T8</f>
        <v>0.27580244296289591</v>
      </c>
    </row>
    <row r="9" spans="1:33" ht="22.5">
      <c r="A9" s="3" t="s">
        <v>33</v>
      </c>
      <c r="B9" s="30" t="s">
        <v>34</v>
      </c>
      <c r="C9" s="40" t="s">
        <v>35</v>
      </c>
      <c r="D9" s="36" t="s">
        <v>36</v>
      </c>
      <c r="E9" s="36" t="s">
        <v>37</v>
      </c>
      <c r="F9" s="36" t="s">
        <v>37</v>
      </c>
      <c r="G9" s="36" t="s">
        <v>37</v>
      </c>
      <c r="H9" s="36"/>
      <c r="I9" s="36"/>
      <c r="J9" s="36"/>
      <c r="K9" s="36"/>
      <c r="L9" s="36"/>
      <c r="M9" s="36" t="s">
        <v>38</v>
      </c>
      <c r="N9" s="36" t="s">
        <v>39</v>
      </c>
      <c r="O9" s="36" t="s">
        <v>40</v>
      </c>
      <c r="P9" s="37" t="s">
        <v>41</v>
      </c>
      <c r="Q9" s="38">
        <v>6834081000</v>
      </c>
      <c r="R9" s="38">
        <v>0</v>
      </c>
      <c r="S9" s="38">
        <v>0</v>
      </c>
      <c r="T9" s="38">
        <v>6834081000</v>
      </c>
      <c r="U9" s="38">
        <v>0</v>
      </c>
      <c r="V9" s="38">
        <v>6834081000</v>
      </c>
      <c r="W9" s="7">
        <f t="shared" ref="W9:W31" si="1">V9/T9</f>
        <v>1</v>
      </c>
      <c r="X9" s="38">
        <v>0</v>
      </c>
      <c r="Y9" s="38">
        <v>1984594959</v>
      </c>
      <c r="Z9" s="7">
        <f t="shared" ref="Z9:Z31" si="2">Y9/T9</f>
        <v>0.29039675693044903</v>
      </c>
      <c r="AA9" s="38">
        <v>1984594959</v>
      </c>
      <c r="AB9" s="7">
        <f t="shared" ref="AB9:AB31" si="3">AA9/Y9</f>
        <v>1</v>
      </c>
      <c r="AC9" s="7">
        <f t="shared" ref="AC9:AC31" si="4">AA9/T9</f>
        <v>0.29039675693044903</v>
      </c>
      <c r="AD9" s="38">
        <v>1984594959</v>
      </c>
      <c r="AE9" s="38">
        <v>1984594959</v>
      </c>
      <c r="AF9" s="35"/>
      <c r="AG9" s="39">
        <f t="shared" ref="AG9:AG31" si="5">AE9/T9</f>
        <v>0.29039675693044903</v>
      </c>
    </row>
    <row r="10" spans="1:33" ht="22.5">
      <c r="A10" s="3" t="s">
        <v>33</v>
      </c>
      <c r="B10" s="30" t="s">
        <v>34</v>
      </c>
      <c r="C10" s="40" t="s">
        <v>42</v>
      </c>
      <c r="D10" s="36" t="s">
        <v>36</v>
      </c>
      <c r="E10" s="36" t="s">
        <v>37</v>
      </c>
      <c r="F10" s="36" t="s">
        <v>37</v>
      </c>
      <c r="G10" s="36" t="s">
        <v>43</v>
      </c>
      <c r="H10" s="36"/>
      <c r="I10" s="36"/>
      <c r="J10" s="36"/>
      <c r="K10" s="36"/>
      <c r="L10" s="36"/>
      <c r="M10" s="36" t="s">
        <v>38</v>
      </c>
      <c r="N10" s="36" t="s">
        <v>39</v>
      </c>
      <c r="O10" s="36" t="s">
        <v>40</v>
      </c>
      <c r="P10" s="37" t="s">
        <v>44</v>
      </c>
      <c r="Q10" s="38">
        <v>2670919000</v>
      </c>
      <c r="R10" s="38">
        <v>0</v>
      </c>
      <c r="S10" s="38">
        <v>0</v>
      </c>
      <c r="T10" s="38">
        <v>2670919000</v>
      </c>
      <c r="U10" s="38">
        <v>0</v>
      </c>
      <c r="V10" s="38">
        <v>2670919000</v>
      </c>
      <c r="W10" s="7">
        <f t="shared" si="1"/>
        <v>1</v>
      </c>
      <c r="X10" s="38">
        <v>0</v>
      </c>
      <c r="Y10" s="38">
        <v>622596989</v>
      </c>
      <c r="Z10" s="7">
        <f t="shared" si="2"/>
        <v>0.23310216034256373</v>
      </c>
      <c r="AA10" s="38">
        <v>622596989</v>
      </c>
      <c r="AB10" s="7">
        <f t="shared" si="3"/>
        <v>1</v>
      </c>
      <c r="AC10" s="7">
        <f t="shared" si="4"/>
        <v>0.23310216034256373</v>
      </c>
      <c r="AD10" s="38">
        <v>622596989</v>
      </c>
      <c r="AE10" s="38">
        <v>622596989</v>
      </c>
      <c r="AF10" s="35"/>
      <c r="AG10" s="39">
        <f t="shared" si="5"/>
        <v>0.23310216034256373</v>
      </c>
    </row>
    <row r="11" spans="1:33" ht="33.75">
      <c r="A11" s="3" t="s">
        <v>33</v>
      </c>
      <c r="B11" s="30" t="s">
        <v>34</v>
      </c>
      <c r="C11" s="40" t="s">
        <v>45</v>
      </c>
      <c r="D11" s="36" t="s">
        <v>36</v>
      </c>
      <c r="E11" s="36" t="s">
        <v>37</v>
      </c>
      <c r="F11" s="36" t="s">
        <v>37</v>
      </c>
      <c r="G11" s="36" t="s">
        <v>46</v>
      </c>
      <c r="H11" s="36"/>
      <c r="I11" s="36"/>
      <c r="J11" s="36"/>
      <c r="K11" s="36"/>
      <c r="L11" s="36"/>
      <c r="M11" s="36" t="s">
        <v>38</v>
      </c>
      <c r="N11" s="36" t="s">
        <v>39</v>
      </c>
      <c r="O11" s="36" t="s">
        <v>40</v>
      </c>
      <c r="P11" s="37" t="s">
        <v>47</v>
      </c>
      <c r="Q11" s="38">
        <v>1330908000</v>
      </c>
      <c r="R11" s="38">
        <v>0</v>
      </c>
      <c r="S11" s="38">
        <v>0</v>
      </c>
      <c r="T11" s="38">
        <v>1330908000</v>
      </c>
      <c r="U11" s="38">
        <v>0</v>
      </c>
      <c r="V11" s="38">
        <v>1330908000</v>
      </c>
      <c r="W11" s="7">
        <f t="shared" si="1"/>
        <v>1</v>
      </c>
      <c r="X11" s="38">
        <v>0</v>
      </c>
      <c r="Y11" s="38">
        <v>318991695</v>
      </c>
      <c r="Z11" s="7">
        <f t="shared" si="2"/>
        <v>0.23967974871290879</v>
      </c>
      <c r="AA11" s="38">
        <v>318991695</v>
      </c>
      <c r="AB11" s="7">
        <f t="shared" si="3"/>
        <v>1</v>
      </c>
      <c r="AC11" s="7">
        <f t="shared" si="4"/>
        <v>0.23967974871290879</v>
      </c>
      <c r="AD11" s="38">
        <v>318991695</v>
      </c>
      <c r="AE11" s="38">
        <v>318991695</v>
      </c>
      <c r="AF11" s="35"/>
      <c r="AG11" s="39">
        <f t="shared" si="5"/>
        <v>0.23967974871290879</v>
      </c>
    </row>
    <row r="12" spans="1:33">
      <c r="A12" s="3"/>
      <c r="B12" s="30"/>
      <c r="C12" s="40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5" t="s">
        <v>87</v>
      </c>
      <c r="Q12" s="6">
        <f>SUM(Q9:Q11)</f>
        <v>10835908000</v>
      </c>
      <c r="R12" s="6">
        <f t="shared" ref="R12:AE12" si="6">SUM(R9:R11)</f>
        <v>0</v>
      </c>
      <c r="S12" s="6">
        <f t="shared" si="6"/>
        <v>0</v>
      </c>
      <c r="T12" s="6">
        <f t="shared" si="6"/>
        <v>10835908000</v>
      </c>
      <c r="U12" s="6">
        <f t="shared" si="6"/>
        <v>0</v>
      </c>
      <c r="V12" s="6">
        <f t="shared" si="6"/>
        <v>10835908000</v>
      </c>
      <c r="W12" s="7">
        <f t="shared" si="1"/>
        <v>1</v>
      </c>
      <c r="X12" s="6">
        <f t="shared" si="6"/>
        <v>0</v>
      </c>
      <c r="Y12" s="6">
        <f t="shared" si="6"/>
        <v>2926183643</v>
      </c>
      <c r="Z12" s="7">
        <f t="shared" si="2"/>
        <v>0.27004508002467353</v>
      </c>
      <c r="AA12" s="6">
        <f t="shared" si="6"/>
        <v>2926183643</v>
      </c>
      <c r="AB12" s="7">
        <f t="shared" si="3"/>
        <v>1</v>
      </c>
      <c r="AC12" s="7">
        <f t="shared" si="4"/>
        <v>0.27004508002467353</v>
      </c>
      <c r="AD12" s="6">
        <f t="shared" si="6"/>
        <v>2926183643</v>
      </c>
      <c r="AE12" s="6">
        <f t="shared" si="6"/>
        <v>2926183643</v>
      </c>
      <c r="AF12" s="35"/>
      <c r="AG12" s="39">
        <f t="shared" si="5"/>
        <v>0.27004508002467353</v>
      </c>
    </row>
    <row r="13" spans="1:33" ht="22.5">
      <c r="A13" s="3" t="s">
        <v>33</v>
      </c>
      <c r="B13" s="30" t="s">
        <v>34</v>
      </c>
      <c r="C13" s="40" t="s">
        <v>48</v>
      </c>
      <c r="D13" s="36" t="s">
        <v>36</v>
      </c>
      <c r="E13" s="36" t="s">
        <v>43</v>
      </c>
      <c r="F13" s="36" t="s">
        <v>37</v>
      </c>
      <c r="G13" s="36"/>
      <c r="H13" s="36"/>
      <c r="I13" s="36"/>
      <c r="J13" s="36"/>
      <c r="K13" s="36"/>
      <c r="L13" s="36"/>
      <c r="M13" s="36" t="s">
        <v>38</v>
      </c>
      <c r="N13" s="36" t="s">
        <v>39</v>
      </c>
      <c r="O13" s="36" t="s">
        <v>40</v>
      </c>
      <c r="P13" s="37" t="s">
        <v>49</v>
      </c>
      <c r="Q13" s="38">
        <v>4244000</v>
      </c>
      <c r="R13" s="38">
        <v>0</v>
      </c>
      <c r="S13" s="38">
        <v>0</v>
      </c>
      <c r="T13" s="38">
        <v>4244000</v>
      </c>
      <c r="U13" s="38">
        <v>0</v>
      </c>
      <c r="V13" s="38">
        <v>0</v>
      </c>
      <c r="W13" s="7">
        <f t="shared" si="1"/>
        <v>0</v>
      </c>
      <c r="X13" s="38">
        <v>4244000</v>
      </c>
      <c r="Y13" s="38">
        <v>0</v>
      </c>
      <c r="Z13" s="7">
        <f t="shared" si="2"/>
        <v>0</v>
      </c>
      <c r="AA13" s="38">
        <v>0</v>
      </c>
      <c r="AB13" s="7" t="e">
        <f t="shared" si="3"/>
        <v>#DIV/0!</v>
      </c>
      <c r="AC13" s="7">
        <f t="shared" si="4"/>
        <v>0</v>
      </c>
      <c r="AD13" s="38">
        <v>0</v>
      </c>
      <c r="AE13" s="38">
        <v>0</v>
      </c>
      <c r="AF13" s="35"/>
      <c r="AG13" s="39">
        <f t="shared" si="5"/>
        <v>0</v>
      </c>
    </row>
    <row r="14" spans="1:33" ht="22.5">
      <c r="A14" s="3" t="s">
        <v>33</v>
      </c>
      <c r="B14" s="30" t="s">
        <v>34</v>
      </c>
      <c r="C14" s="40" t="s">
        <v>50</v>
      </c>
      <c r="D14" s="36" t="s">
        <v>36</v>
      </c>
      <c r="E14" s="36" t="s">
        <v>43</v>
      </c>
      <c r="F14" s="36" t="s">
        <v>43</v>
      </c>
      <c r="G14" s="36"/>
      <c r="H14" s="36"/>
      <c r="I14" s="36"/>
      <c r="J14" s="36"/>
      <c r="K14" s="36"/>
      <c r="L14" s="36"/>
      <c r="M14" s="36" t="s">
        <v>38</v>
      </c>
      <c r="N14" s="36" t="s">
        <v>39</v>
      </c>
      <c r="O14" s="36" t="s">
        <v>40</v>
      </c>
      <c r="P14" s="37" t="s">
        <v>51</v>
      </c>
      <c r="Q14" s="38">
        <v>2200428000</v>
      </c>
      <c r="R14" s="38">
        <v>0</v>
      </c>
      <c r="S14" s="38">
        <v>0</v>
      </c>
      <c r="T14" s="38">
        <v>2200428000</v>
      </c>
      <c r="U14" s="38">
        <v>0</v>
      </c>
      <c r="V14" s="38">
        <v>1843042375.53</v>
      </c>
      <c r="W14" s="7">
        <f t="shared" si="1"/>
        <v>0.83758358625231089</v>
      </c>
      <c r="X14" s="38">
        <v>357385624.47000003</v>
      </c>
      <c r="Y14" s="38">
        <v>1136796564.53</v>
      </c>
      <c r="Z14" s="7">
        <f t="shared" si="2"/>
        <v>0.51662520406484558</v>
      </c>
      <c r="AA14" s="38">
        <v>771821177.67999995</v>
      </c>
      <c r="AB14" s="7">
        <f t="shared" si="3"/>
        <v>0.67894397446486265</v>
      </c>
      <c r="AC14" s="7">
        <f t="shared" si="4"/>
        <v>0.35075956935650698</v>
      </c>
      <c r="AD14" s="38">
        <v>771821177.67999995</v>
      </c>
      <c r="AE14" s="38">
        <v>771821177.67999995</v>
      </c>
      <c r="AF14" s="35"/>
      <c r="AG14" s="39">
        <f t="shared" si="5"/>
        <v>0.35075956935650698</v>
      </c>
    </row>
    <row r="15" spans="1:33" ht="22.5">
      <c r="A15" s="3" t="s">
        <v>33</v>
      </c>
      <c r="B15" s="30" t="s">
        <v>34</v>
      </c>
      <c r="C15" s="40" t="s">
        <v>50</v>
      </c>
      <c r="D15" s="36" t="s">
        <v>36</v>
      </c>
      <c r="E15" s="36" t="s">
        <v>43</v>
      </c>
      <c r="F15" s="36" t="s">
        <v>43</v>
      </c>
      <c r="G15" s="36"/>
      <c r="H15" s="36"/>
      <c r="I15" s="36"/>
      <c r="J15" s="36"/>
      <c r="K15" s="36"/>
      <c r="L15" s="36"/>
      <c r="M15" s="36" t="s">
        <v>52</v>
      </c>
      <c r="N15" s="36" t="s">
        <v>53</v>
      </c>
      <c r="O15" s="36" t="s">
        <v>40</v>
      </c>
      <c r="P15" s="37" t="s">
        <v>51</v>
      </c>
      <c r="Q15" s="38">
        <v>387758000</v>
      </c>
      <c r="R15" s="38">
        <v>0</v>
      </c>
      <c r="S15" s="38">
        <v>0</v>
      </c>
      <c r="T15" s="38">
        <v>387758000</v>
      </c>
      <c r="U15" s="38">
        <v>0</v>
      </c>
      <c r="V15" s="38">
        <v>220508000</v>
      </c>
      <c r="W15" s="7">
        <f t="shared" si="1"/>
        <v>0.56867427622383038</v>
      </c>
      <c r="X15" s="38">
        <v>167250000</v>
      </c>
      <c r="Y15" s="38">
        <v>77851817.719999999</v>
      </c>
      <c r="Z15" s="7">
        <f t="shared" si="2"/>
        <v>0.20077423991252275</v>
      </c>
      <c r="AA15" s="38">
        <v>36539976.719999999</v>
      </c>
      <c r="AB15" s="7">
        <f t="shared" si="3"/>
        <v>0.46935290389003903</v>
      </c>
      <c r="AC15" s="7">
        <f t="shared" si="4"/>
        <v>9.4233972529257942E-2</v>
      </c>
      <c r="AD15" s="38">
        <v>36539976.719999999</v>
      </c>
      <c r="AE15" s="38">
        <v>36539976.719999999</v>
      </c>
      <c r="AF15" s="35"/>
      <c r="AG15" s="39">
        <f t="shared" si="5"/>
        <v>9.4233972529257942E-2</v>
      </c>
    </row>
    <row r="16" spans="1:33" ht="24">
      <c r="A16" s="3"/>
      <c r="B16" s="30"/>
      <c r="C16" s="40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5" t="s">
        <v>88</v>
      </c>
      <c r="Q16" s="6">
        <f>SUM(Q13:Q15)</f>
        <v>2592430000</v>
      </c>
      <c r="R16" s="6">
        <f t="shared" ref="R16:AE16" si="7">SUM(R13:R15)</f>
        <v>0</v>
      </c>
      <c r="S16" s="6">
        <f t="shared" si="7"/>
        <v>0</v>
      </c>
      <c r="T16" s="6">
        <f t="shared" si="7"/>
        <v>2592430000</v>
      </c>
      <c r="U16" s="6">
        <f t="shared" si="7"/>
        <v>0</v>
      </c>
      <c r="V16" s="6">
        <f t="shared" si="7"/>
        <v>2063550375.53</v>
      </c>
      <c r="W16" s="7">
        <f t="shared" si="1"/>
        <v>0.79599077912614802</v>
      </c>
      <c r="X16" s="6">
        <f t="shared" si="7"/>
        <v>528879624.47000003</v>
      </c>
      <c r="Y16" s="6">
        <f t="shared" si="7"/>
        <v>1214648382.25</v>
      </c>
      <c r="Z16" s="7">
        <f t="shared" si="2"/>
        <v>0.46853661709284339</v>
      </c>
      <c r="AA16" s="6">
        <f t="shared" si="7"/>
        <v>808361154.39999998</v>
      </c>
      <c r="AB16" s="7">
        <f t="shared" si="3"/>
        <v>0.66551041948666789</v>
      </c>
      <c r="AC16" s="7">
        <f t="shared" si="4"/>
        <v>0.31181600058632247</v>
      </c>
      <c r="AD16" s="6">
        <f t="shared" si="7"/>
        <v>808361154.39999998</v>
      </c>
      <c r="AE16" s="6">
        <f t="shared" si="7"/>
        <v>808361154.39999998</v>
      </c>
      <c r="AF16" s="35"/>
      <c r="AG16" s="39">
        <f t="shared" si="5"/>
        <v>0.31181600058632247</v>
      </c>
    </row>
    <row r="17" spans="1:33" ht="33.75">
      <c r="A17" s="3" t="s">
        <v>33</v>
      </c>
      <c r="B17" s="30" t="s">
        <v>34</v>
      </c>
      <c r="C17" s="40" t="s">
        <v>54</v>
      </c>
      <c r="D17" s="36" t="s">
        <v>36</v>
      </c>
      <c r="E17" s="36" t="s">
        <v>46</v>
      </c>
      <c r="F17" s="36" t="s">
        <v>55</v>
      </c>
      <c r="G17" s="36" t="s">
        <v>43</v>
      </c>
      <c r="H17" s="36" t="s">
        <v>56</v>
      </c>
      <c r="I17" s="36"/>
      <c r="J17" s="36"/>
      <c r="K17" s="36"/>
      <c r="L17" s="36"/>
      <c r="M17" s="36" t="s">
        <v>38</v>
      </c>
      <c r="N17" s="36" t="s">
        <v>39</v>
      </c>
      <c r="O17" s="36" t="s">
        <v>40</v>
      </c>
      <c r="P17" s="37" t="s">
        <v>57</v>
      </c>
      <c r="Q17" s="38">
        <v>60074000</v>
      </c>
      <c r="R17" s="38">
        <v>0</v>
      </c>
      <c r="S17" s="38">
        <v>0</v>
      </c>
      <c r="T17" s="38">
        <v>60074000</v>
      </c>
      <c r="U17" s="38">
        <v>0</v>
      </c>
      <c r="V17" s="38">
        <v>60074000</v>
      </c>
      <c r="W17" s="7">
        <f t="shared" si="1"/>
        <v>1</v>
      </c>
      <c r="X17" s="38">
        <v>0</v>
      </c>
      <c r="Y17" s="38">
        <v>21218925</v>
      </c>
      <c r="Z17" s="7">
        <f t="shared" si="2"/>
        <v>0.35321312048473547</v>
      </c>
      <c r="AA17" s="38">
        <v>21218925</v>
      </c>
      <c r="AB17" s="7">
        <f t="shared" si="3"/>
        <v>1</v>
      </c>
      <c r="AC17" s="7">
        <f t="shared" si="4"/>
        <v>0.35321312048473547</v>
      </c>
      <c r="AD17" s="38">
        <v>21218925</v>
      </c>
      <c r="AE17" s="38">
        <v>21218925</v>
      </c>
      <c r="AF17" s="35"/>
      <c r="AG17" s="39">
        <f t="shared" si="5"/>
        <v>0.35321312048473547</v>
      </c>
    </row>
    <row r="18" spans="1:33" ht="24">
      <c r="A18" s="3"/>
      <c r="B18" s="30"/>
      <c r="C18" s="40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5" t="s">
        <v>89</v>
      </c>
      <c r="Q18" s="6">
        <f>SUM(Q17)</f>
        <v>60074000</v>
      </c>
      <c r="R18" s="6">
        <f t="shared" ref="R18:AE18" si="8">SUM(R17)</f>
        <v>0</v>
      </c>
      <c r="S18" s="6">
        <f t="shared" si="8"/>
        <v>0</v>
      </c>
      <c r="T18" s="6">
        <f t="shared" si="8"/>
        <v>60074000</v>
      </c>
      <c r="U18" s="6">
        <f t="shared" si="8"/>
        <v>0</v>
      </c>
      <c r="V18" s="6">
        <f t="shared" si="8"/>
        <v>60074000</v>
      </c>
      <c r="W18" s="7">
        <f t="shared" si="1"/>
        <v>1</v>
      </c>
      <c r="X18" s="6">
        <f t="shared" si="8"/>
        <v>0</v>
      </c>
      <c r="Y18" s="6">
        <f t="shared" si="8"/>
        <v>21218925</v>
      </c>
      <c r="Z18" s="7">
        <f t="shared" si="2"/>
        <v>0.35321312048473547</v>
      </c>
      <c r="AA18" s="6">
        <f t="shared" si="8"/>
        <v>21218925</v>
      </c>
      <c r="AB18" s="7">
        <f t="shared" si="3"/>
        <v>1</v>
      </c>
      <c r="AC18" s="7">
        <f t="shared" si="4"/>
        <v>0.35321312048473547</v>
      </c>
      <c r="AD18" s="6">
        <f t="shared" si="8"/>
        <v>21218925</v>
      </c>
      <c r="AE18" s="6">
        <f t="shared" si="8"/>
        <v>21218925</v>
      </c>
      <c r="AF18" s="35"/>
      <c r="AG18" s="39">
        <f t="shared" si="5"/>
        <v>0.35321312048473547</v>
      </c>
    </row>
    <row r="19" spans="1:33" ht="22.5">
      <c r="A19" s="3" t="s">
        <v>33</v>
      </c>
      <c r="B19" s="30" t="s">
        <v>34</v>
      </c>
      <c r="C19" s="40" t="s">
        <v>58</v>
      </c>
      <c r="D19" s="36" t="s">
        <v>36</v>
      </c>
      <c r="E19" s="36" t="s">
        <v>59</v>
      </c>
      <c r="F19" s="36" t="s">
        <v>37</v>
      </c>
      <c r="G19" s="36"/>
      <c r="H19" s="36"/>
      <c r="I19" s="36"/>
      <c r="J19" s="36"/>
      <c r="K19" s="36"/>
      <c r="L19" s="36"/>
      <c r="M19" s="36" t="s">
        <v>38</v>
      </c>
      <c r="N19" s="36" t="s">
        <v>39</v>
      </c>
      <c r="O19" s="36" t="s">
        <v>40</v>
      </c>
      <c r="P19" s="37" t="s">
        <v>60</v>
      </c>
      <c r="Q19" s="38">
        <v>50801000</v>
      </c>
      <c r="R19" s="38">
        <v>0</v>
      </c>
      <c r="S19" s="38">
        <v>0</v>
      </c>
      <c r="T19" s="38">
        <v>50801000</v>
      </c>
      <c r="U19" s="38">
        <v>0</v>
      </c>
      <c r="V19" s="38">
        <v>49701000</v>
      </c>
      <c r="W19" s="7">
        <f t="shared" si="1"/>
        <v>0.97834688293537531</v>
      </c>
      <c r="X19" s="38">
        <v>1100000</v>
      </c>
      <c r="Y19" s="38">
        <v>15138142</v>
      </c>
      <c r="Z19" s="7">
        <f t="shared" si="2"/>
        <v>0.29798905533355641</v>
      </c>
      <c r="AA19" s="38">
        <v>14138142</v>
      </c>
      <c r="AB19" s="7">
        <f t="shared" si="3"/>
        <v>0.93394169509045433</v>
      </c>
      <c r="AC19" s="7">
        <f t="shared" si="4"/>
        <v>0.27830440345662488</v>
      </c>
      <c r="AD19" s="38">
        <v>14138142</v>
      </c>
      <c r="AE19" s="38">
        <v>14138142</v>
      </c>
      <c r="AF19" s="35"/>
      <c r="AG19" s="39">
        <f t="shared" si="5"/>
        <v>0.27830440345662488</v>
      </c>
    </row>
    <row r="20" spans="1:33" ht="22.5">
      <c r="A20" s="3" t="s">
        <v>33</v>
      </c>
      <c r="B20" s="30" t="s">
        <v>34</v>
      </c>
      <c r="C20" s="40" t="s">
        <v>61</v>
      </c>
      <c r="D20" s="36" t="s">
        <v>36</v>
      </c>
      <c r="E20" s="36" t="s">
        <v>59</v>
      </c>
      <c r="F20" s="36" t="s">
        <v>46</v>
      </c>
      <c r="G20" s="36"/>
      <c r="H20" s="36"/>
      <c r="I20" s="36"/>
      <c r="J20" s="36"/>
      <c r="K20" s="36"/>
      <c r="L20" s="36"/>
      <c r="M20" s="36" t="s">
        <v>38</v>
      </c>
      <c r="N20" s="36" t="s">
        <v>39</v>
      </c>
      <c r="O20" s="36" t="s">
        <v>40</v>
      </c>
      <c r="P20" s="37" t="s">
        <v>62</v>
      </c>
      <c r="Q20" s="38">
        <v>3714000</v>
      </c>
      <c r="R20" s="38">
        <v>0</v>
      </c>
      <c r="S20" s="38">
        <v>0</v>
      </c>
      <c r="T20" s="38">
        <v>3714000</v>
      </c>
      <c r="U20" s="38">
        <v>0</v>
      </c>
      <c r="V20" s="38">
        <v>1200000</v>
      </c>
      <c r="W20" s="7">
        <f t="shared" si="1"/>
        <v>0.32310177705977383</v>
      </c>
      <c r="X20" s="38">
        <v>2514000</v>
      </c>
      <c r="Y20" s="38">
        <v>1063982</v>
      </c>
      <c r="Z20" s="7">
        <f t="shared" si="2"/>
        <v>0.28647872913301026</v>
      </c>
      <c r="AA20" s="38">
        <v>463982</v>
      </c>
      <c r="AB20" s="7">
        <f t="shared" si="3"/>
        <v>0.43608068557550783</v>
      </c>
      <c r="AC20" s="7">
        <f t="shared" si="4"/>
        <v>0.12492784060312331</v>
      </c>
      <c r="AD20" s="38">
        <v>463982</v>
      </c>
      <c r="AE20" s="38">
        <v>463982</v>
      </c>
      <c r="AF20" s="35"/>
      <c r="AG20" s="39">
        <f t="shared" si="5"/>
        <v>0.12492784060312331</v>
      </c>
    </row>
    <row r="21" spans="1:33" ht="22.5">
      <c r="A21" s="3" t="s">
        <v>33</v>
      </c>
      <c r="B21" s="30" t="s">
        <v>34</v>
      </c>
      <c r="C21" s="40" t="s">
        <v>63</v>
      </c>
      <c r="D21" s="36" t="s">
        <v>36</v>
      </c>
      <c r="E21" s="36" t="s">
        <v>59</v>
      </c>
      <c r="F21" s="36" t="s">
        <v>55</v>
      </c>
      <c r="G21" s="36" t="s">
        <v>37</v>
      </c>
      <c r="H21" s="36"/>
      <c r="I21" s="36"/>
      <c r="J21" s="36"/>
      <c r="K21" s="36"/>
      <c r="L21" s="36"/>
      <c r="M21" s="36" t="s">
        <v>38</v>
      </c>
      <c r="N21" s="36" t="s">
        <v>64</v>
      </c>
      <c r="O21" s="36" t="s">
        <v>65</v>
      </c>
      <c r="P21" s="37" t="s">
        <v>66</v>
      </c>
      <c r="Q21" s="38">
        <v>127604000</v>
      </c>
      <c r="R21" s="38">
        <v>0</v>
      </c>
      <c r="S21" s="38">
        <v>0</v>
      </c>
      <c r="T21" s="38">
        <v>127604000</v>
      </c>
      <c r="U21" s="38">
        <v>0</v>
      </c>
      <c r="V21" s="38">
        <v>0</v>
      </c>
      <c r="W21" s="7">
        <f t="shared" si="1"/>
        <v>0</v>
      </c>
      <c r="X21" s="38">
        <v>127604000</v>
      </c>
      <c r="Y21" s="38">
        <v>0</v>
      </c>
      <c r="Z21" s="7">
        <f t="shared" si="2"/>
        <v>0</v>
      </c>
      <c r="AA21" s="38">
        <v>0</v>
      </c>
      <c r="AB21" s="7" t="e">
        <f t="shared" si="3"/>
        <v>#DIV/0!</v>
      </c>
      <c r="AC21" s="7">
        <f t="shared" si="4"/>
        <v>0</v>
      </c>
      <c r="AD21" s="38">
        <v>0</v>
      </c>
      <c r="AE21" s="38">
        <v>0</v>
      </c>
      <c r="AF21" s="35"/>
      <c r="AG21" s="39">
        <f t="shared" si="5"/>
        <v>0</v>
      </c>
    </row>
    <row r="22" spans="1:33" ht="36">
      <c r="A22" s="3"/>
      <c r="B22" s="30"/>
      <c r="C22" s="40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5" t="s">
        <v>90</v>
      </c>
      <c r="Q22" s="6">
        <f>SUM(Q19:Q21)</f>
        <v>182119000</v>
      </c>
      <c r="R22" s="6">
        <f t="shared" ref="R22:AE22" si="9">SUM(R19:R21)</f>
        <v>0</v>
      </c>
      <c r="S22" s="6">
        <f t="shared" si="9"/>
        <v>0</v>
      </c>
      <c r="T22" s="6">
        <f t="shared" si="9"/>
        <v>182119000</v>
      </c>
      <c r="U22" s="6">
        <f t="shared" si="9"/>
        <v>0</v>
      </c>
      <c r="V22" s="6">
        <f t="shared" si="9"/>
        <v>50901000</v>
      </c>
      <c r="W22" s="7">
        <f t="shared" si="1"/>
        <v>0.2794930787012887</v>
      </c>
      <c r="X22" s="6">
        <f t="shared" si="9"/>
        <v>131218000</v>
      </c>
      <c r="Y22" s="6">
        <f t="shared" si="9"/>
        <v>16202124</v>
      </c>
      <c r="Z22" s="7">
        <f t="shared" si="2"/>
        <v>8.8964490250879921E-2</v>
      </c>
      <c r="AA22" s="6">
        <f t="shared" si="9"/>
        <v>14602124</v>
      </c>
      <c r="AB22" s="7">
        <f t="shared" si="3"/>
        <v>0.901247515449209</v>
      </c>
      <c r="AC22" s="7">
        <f t="shared" si="4"/>
        <v>8.017902580181091E-2</v>
      </c>
      <c r="AD22" s="6">
        <f t="shared" si="9"/>
        <v>14602124</v>
      </c>
      <c r="AE22" s="6">
        <f t="shared" si="9"/>
        <v>14602124</v>
      </c>
      <c r="AF22" s="35"/>
      <c r="AG22" s="39">
        <f t="shared" si="5"/>
        <v>8.017902580181091E-2</v>
      </c>
    </row>
    <row r="23" spans="1:33" ht="78.75">
      <c r="A23" s="3" t="s">
        <v>33</v>
      </c>
      <c r="B23" s="30" t="s">
        <v>34</v>
      </c>
      <c r="C23" s="40" t="s">
        <v>67</v>
      </c>
      <c r="D23" s="36" t="s">
        <v>68</v>
      </c>
      <c r="E23" s="36" t="s">
        <v>69</v>
      </c>
      <c r="F23" s="36" t="s">
        <v>70</v>
      </c>
      <c r="G23" s="36" t="s">
        <v>71</v>
      </c>
      <c r="H23" s="36"/>
      <c r="I23" s="36"/>
      <c r="J23" s="36"/>
      <c r="K23" s="36"/>
      <c r="L23" s="36"/>
      <c r="M23" s="36" t="s">
        <v>38</v>
      </c>
      <c r="N23" s="36" t="s">
        <v>64</v>
      </c>
      <c r="O23" s="36" t="s">
        <v>40</v>
      </c>
      <c r="P23" s="37" t="s">
        <v>72</v>
      </c>
      <c r="Q23" s="38">
        <v>4500000000</v>
      </c>
      <c r="R23" s="38">
        <v>0</v>
      </c>
      <c r="S23" s="38">
        <v>0</v>
      </c>
      <c r="T23" s="38">
        <v>4500000000</v>
      </c>
      <c r="U23" s="38">
        <v>0</v>
      </c>
      <c r="V23" s="38">
        <v>4500000000</v>
      </c>
      <c r="W23" s="7">
        <f t="shared" si="1"/>
        <v>1</v>
      </c>
      <c r="X23" s="38">
        <v>0</v>
      </c>
      <c r="Y23" s="38">
        <v>2710572303</v>
      </c>
      <c r="Z23" s="7">
        <f t="shared" si="2"/>
        <v>0.60234940066666665</v>
      </c>
      <c r="AA23" s="38">
        <v>916270913</v>
      </c>
      <c r="AB23" s="7">
        <f t="shared" si="3"/>
        <v>0.33803596088762955</v>
      </c>
      <c r="AC23" s="7">
        <f t="shared" si="4"/>
        <v>0.20361575844444443</v>
      </c>
      <c r="AD23" s="38">
        <v>884891644</v>
      </c>
      <c r="AE23" s="38">
        <v>884891644</v>
      </c>
      <c r="AF23" s="35"/>
      <c r="AG23" s="39">
        <f t="shared" si="5"/>
        <v>0.19664258755555555</v>
      </c>
    </row>
    <row r="24" spans="1:33" ht="67.5">
      <c r="A24" s="3" t="s">
        <v>33</v>
      </c>
      <c r="B24" s="30" t="s">
        <v>34</v>
      </c>
      <c r="C24" s="40" t="s">
        <v>73</v>
      </c>
      <c r="D24" s="36" t="s">
        <v>68</v>
      </c>
      <c r="E24" s="36" t="s">
        <v>69</v>
      </c>
      <c r="F24" s="36" t="s">
        <v>70</v>
      </c>
      <c r="G24" s="36" t="s">
        <v>74</v>
      </c>
      <c r="H24" s="36"/>
      <c r="I24" s="36"/>
      <c r="J24" s="36"/>
      <c r="K24" s="36"/>
      <c r="L24" s="36"/>
      <c r="M24" s="36" t="s">
        <v>38</v>
      </c>
      <c r="N24" s="36" t="s">
        <v>64</v>
      </c>
      <c r="O24" s="36" t="s">
        <v>40</v>
      </c>
      <c r="P24" s="37" t="s">
        <v>75</v>
      </c>
      <c r="Q24" s="38">
        <v>25501272396</v>
      </c>
      <c r="R24" s="38">
        <v>0</v>
      </c>
      <c r="S24" s="38">
        <v>0</v>
      </c>
      <c r="T24" s="38">
        <v>25501272396</v>
      </c>
      <c r="U24" s="38">
        <v>0</v>
      </c>
      <c r="V24" s="38">
        <v>25501272396</v>
      </c>
      <c r="W24" s="7">
        <f t="shared" si="1"/>
        <v>1</v>
      </c>
      <c r="X24" s="38">
        <v>0</v>
      </c>
      <c r="Y24" s="38">
        <v>13320556857</v>
      </c>
      <c r="Z24" s="7">
        <f t="shared" si="2"/>
        <v>0.52234871461117349</v>
      </c>
      <c r="AA24" s="38">
        <v>2882811429</v>
      </c>
      <c r="AB24" s="7">
        <f t="shared" si="3"/>
        <v>0.21641823686110181</v>
      </c>
      <c r="AC24" s="7">
        <f t="shared" si="4"/>
        <v>0.11304578784281302</v>
      </c>
      <c r="AD24" s="38">
        <v>2869471179</v>
      </c>
      <c r="AE24" s="38">
        <v>2869471179</v>
      </c>
      <c r="AF24" s="35"/>
      <c r="AG24" s="39">
        <f t="shared" si="5"/>
        <v>0.11252266688661741</v>
      </c>
    </row>
    <row r="25" spans="1:33" ht="67.5">
      <c r="A25" s="3" t="s">
        <v>33</v>
      </c>
      <c r="B25" s="30" t="s">
        <v>34</v>
      </c>
      <c r="C25" s="40" t="s">
        <v>73</v>
      </c>
      <c r="D25" s="36" t="s">
        <v>68</v>
      </c>
      <c r="E25" s="36" t="s">
        <v>69</v>
      </c>
      <c r="F25" s="36" t="s">
        <v>70</v>
      </c>
      <c r="G25" s="36" t="s">
        <v>74</v>
      </c>
      <c r="H25" s="36"/>
      <c r="I25" s="36"/>
      <c r="J25" s="36"/>
      <c r="K25" s="36"/>
      <c r="L25" s="36"/>
      <c r="M25" s="36" t="s">
        <v>52</v>
      </c>
      <c r="N25" s="36" t="s">
        <v>53</v>
      </c>
      <c r="O25" s="36" t="s">
        <v>40</v>
      </c>
      <c r="P25" s="37" t="s">
        <v>75</v>
      </c>
      <c r="Q25" s="38">
        <v>3365400000</v>
      </c>
      <c r="R25" s="38">
        <v>0</v>
      </c>
      <c r="S25" s="38">
        <v>0</v>
      </c>
      <c r="T25" s="38">
        <v>3365400000</v>
      </c>
      <c r="U25" s="38">
        <v>0</v>
      </c>
      <c r="V25" s="38">
        <v>3365400000</v>
      </c>
      <c r="W25" s="7">
        <f t="shared" si="1"/>
        <v>1</v>
      </c>
      <c r="X25" s="38">
        <v>0</v>
      </c>
      <c r="Y25" s="38">
        <v>0</v>
      </c>
      <c r="Z25" s="7">
        <f t="shared" si="2"/>
        <v>0</v>
      </c>
      <c r="AA25" s="38">
        <v>0</v>
      </c>
      <c r="AB25" s="7" t="e">
        <f t="shared" si="3"/>
        <v>#DIV/0!</v>
      </c>
      <c r="AC25" s="7">
        <f t="shared" si="4"/>
        <v>0</v>
      </c>
      <c r="AD25" s="38">
        <v>0</v>
      </c>
      <c r="AE25" s="38">
        <v>0</v>
      </c>
      <c r="AF25" s="35"/>
      <c r="AG25" s="39">
        <f t="shared" si="5"/>
        <v>0</v>
      </c>
    </row>
    <row r="26" spans="1:33" ht="67.5">
      <c r="A26" s="3" t="s">
        <v>33</v>
      </c>
      <c r="B26" s="30" t="s">
        <v>34</v>
      </c>
      <c r="C26" s="40" t="s">
        <v>73</v>
      </c>
      <c r="D26" s="36" t="s">
        <v>68</v>
      </c>
      <c r="E26" s="36" t="s">
        <v>69</v>
      </c>
      <c r="F26" s="36" t="s">
        <v>70</v>
      </c>
      <c r="G26" s="36" t="s">
        <v>74</v>
      </c>
      <c r="H26" s="36"/>
      <c r="I26" s="36"/>
      <c r="J26" s="36"/>
      <c r="K26" s="36"/>
      <c r="L26" s="36"/>
      <c r="M26" s="36" t="s">
        <v>52</v>
      </c>
      <c r="N26" s="36" t="s">
        <v>76</v>
      </c>
      <c r="O26" s="36" t="s">
        <v>40</v>
      </c>
      <c r="P26" s="37" t="s">
        <v>75</v>
      </c>
      <c r="Q26" s="38">
        <v>3310198038</v>
      </c>
      <c r="R26" s="38">
        <v>0</v>
      </c>
      <c r="S26" s="38">
        <v>0</v>
      </c>
      <c r="T26" s="38">
        <v>3310198038</v>
      </c>
      <c r="U26" s="38">
        <v>0</v>
      </c>
      <c r="V26" s="38">
        <v>3310198038</v>
      </c>
      <c r="W26" s="7">
        <f t="shared" si="1"/>
        <v>1</v>
      </c>
      <c r="X26" s="38">
        <v>0</v>
      </c>
      <c r="Y26" s="38">
        <v>1920221076</v>
      </c>
      <c r="Z26" s="7">
        <f t="shared" si="2"/>
        <v>0.58009250623572506</v>
      </c>
      <c r="AA26" s="38">
        <v>140897020</v>
      </c>
      <c r="AB26" s="7">
        <f t="shared" si="3"/>
        <v>7.3375415862793086E-2</v>
      </c>
      <c r="AC26" s="7">
        <f t="shared" si="4"/>
        <v>4.256452888393622E-2</v>
      </c>
      <c r="AD26" s="38">
        <v>140897020</v>
      </c>
      <c r="AE26" s="38">
        <v>140897020</v>
      </c>
      <c r="AF26" s="35"/>
      <c r="AG26" s="39">
        <f t="shared" si="5"/>
        <v>4.256452888393622E-2</v>
      </c>
    </row>
    <row r="27" spans="1:33" ht="56.25">
      <c r="A27" s="3" t="s">
        <v>33</v>
      </c>
      <c r="B27" s="30" t="s">
        <v>34</v>
      </c>
      <c r="C27" s="40" t="s">
        <v>77</v>
      </c>
      <c r="D27" s="36" t="s">
        <v>68</v>
      </c>
      <c r="E27" s="36" t="s">
        <v>78</v>
      </c>
      <c r="F27" s="36" t="s">
        <v>70</v>
      </c>
      <c r="G27" s="36" t="s">
        <v>71</v>
      </c>
      <c r="H27" s="36"/>
      <c r="I27" s="36"/>
      <c r="J27" s="36"/>
      <c r="K27" s="36"/>
      <c r="L27" s="36"/>
      <c r="M27" s="36" t="s">
        <v>38</v>
      </c>
      <c r="N27" s="36" t="s">
        <v>64</v>
      </c>
      <c r="O27" s="36" t="s">
        <v>40</v>
      </c>
      <c r="P27" s="37" t="s">
        <v>79</v>
      </c>
      <c r="Q27" s="38">
        <v>11300000000</v>
      </c>
      <c r="R27" s="38">
        <v>0</v>
      </c>
      <c r="S27" s="38">
        <v>0</v>
      </c>
      <c r="T27" s="38">
        <v>11300000000</v>
      </c>
      <c r="U27" s="38">
        <v>0</v>
      </c>
      <c r="V27" s="38">
        <v>11261501852</v>
      </c>
      <c r="W27" s="7">
        <f t="shared" si="1"/>
        <v>0.99659308424778759</v>
      </c>
      <c r="X27" s="38">
        <v>38498148</v>
      </c>
      <c r="Y27" s="38">
        <v>10059914504</v>
      </c>
      <c r="Z27" s="7">
        <f t="shared" si="2"/>
        <v>0.89025792070796461</v>
      </c>
      <c r="AA27" s="38">
        <v>4856211919</v>
      </c>
      <c r="AB27" s="7">
        <f t="shared" si="3"/>
        <v>0.48272894536718819</v>
      </c>
      <c r="AC27" s="7">
        <f t="shared" si="4"/>
        <v>0.42975326716814161</v>
      </c>
      <c r="AD27" s="38">
        <v>4856211919</v>
      </c>
      <c r="AE27" s="38">
        <v>4856211919</v>
      </c>
      <c r="AF27" s="35"/>
      <c r="AG27" s="39">
        <f t="shared" si="5"/>
        <v>0.42975326716814161</v>
      </c>
    </row>
    <row r="28" spans="1:33" ht="78.75">
      <c r="A28" s="3" t="s">
        <v>33</v>
      </c>
      <c r="B28" s="30" t="s">
        <v>34</v>
      </c>
      <c r="C28" s="40" t="s">
        <v>80</v>
      </c>
      <c r="D28" s="36" t="s">
        <v>68</v>
      </c>
      <c r="E28" s="36" t="s">
        <v>78</v>
      </c>
      <c r="F28" s="36" t="s">
        <v>70</v>
      </c>
      <c r="G28" s="36" t="s">
        <v>74</v>
      </c>
      <c r="H28" s="36"/>
      <c r="I28" s="36"/>
      <c r="J28" s="36"/>
      <c r="K28" s="36"/>
      <c r="L28" s="36"/>
      <c r="M28" s="36" t="s">
        <v>38</v>
      </c>
      <c r="N28" s="36" t="s">
        <v>64</v>
      </c>
      <c r="O28" s="36" t="s">
        <v>40</v>
      </c>
      <c r="P28" s="37" t="s">
        <v>81</v>
      </c>
      <c r="Q28" s="38">
        <v>9000000000</v>
      </c>
      <c r="R28" s="38">
        <v>0</v>
      </c>
      <c r="S28" s="38">
        <v>0</v>
      </c>
      <c r="T28" s="38">
        <v>9000000000</v>
      </c>
      <c r="U28" s="38">
        <v>0</v>
      </c>
      <c r="V28" s="38">
        <v>9000000000</v>
      </c>
      <c r="W28" s="7">
        <f t="shared" si="1"/>
        <v>1</v>
      </c>
      <c r="X28" s="38">
        <v>0</v>
      </c>
      <c r="Y28" s="38">
        <v>5448581531</v>
      </c>
      <c r="Z28" s="7">
        <f t="shared" si="2"/>
        <v>0.6053979478888889</v>
      </c>
      <c r="AA28" s="38">
        <v>216223796.5</v>
      </c>
      <c r="AB28" s="7">
        <f t="shared" si="3"/>
        <v>3.9684419746641025E-2</v>
      </c>
      <c r="AC28" s="7">
        <f t="shared" si="4"/>
        <v>2.4024866277777779E-2</v>
      </c>
      <c r="AD28" s="38">
        <v>216223796.5</v>
      </c>
      <c r="AE28" s="38">
        <v>216223796.5</v>
      </c>
      <c r="AF28" s="35"/>
      <c r="AG28" s="39">
        <f t="shared" si="5"/>
        <v>2.4024866277777779E-2</v>
      </c>
    </row>
    <row r="29" spans="1:33" ht="56.25">
      <c r="A29" s="3" t="s">
        <v>33</v>
      </c>
      <c r="B29" s="30" t="s">
        <v>34</v>
      </c>
      <c r="C29" s="40" t="s">
        <v>82</v>
      </c>
      <c r="D29" s="36" t="s">
        <v>68</v>
      </c>
      <c r="E29" s="36" t="s">
        <v>83</v>
      </c>
      <c r="F29" s="36" t="s">
        <v>70</v>
      </c>
      <c r="G29" s="36" t="s">
        <v>84</v>
      </c>
      <c r="H29" s="36"/>
      <c r="I29" s="36"/>
      <c r="J29" s="36"/>
      <c r="K29" s="36"/>
      <c r="L29" s="36"/>
      <c r="M29" s="36" t="s">
        <v>38</v>
      </c>
      <c r="N29" s="36" t="s">
        <v>64</v>
      </c>
      <c r="O29" s="36" t="s">
        <v>40</v>
      </c>
      <c r="P29" s="37" t="s">
        <v>85</v>
      </c>
      <c r="Q29" s="38">
        <v>4000000000</v>
      </c>
      <c r="R29" s="38">
        <v>0</v>
      </c>
      <c r="S29" s="38">
        <v>0</v>
      </c>
      <c r="T29" s="38">
        <v>4000000000</v>
      </c>
      <c r="U29" s="38">
        <v>0</v>
      </c>
      <c r="V29" s="38">
        <v>3541411572</v>
      </c>
      <c r="W29" s="7">
        <f t="shared" si="1"/>
        <v>0.88535289299999997</v>
      </c>
      <c r="X29" s="38">
        <v>458588428</v>
      </c>
      <c r="Y29" s="38">
        <v>2514492711</v>
      </c>
      <c r="Z29" s="7">
        <f t="shared" si="2"/>
        <v>0.62862317774999998</v>
      </c>
      <c r="AA29" s="38">
        <v>599987176</v>
      </c>
      <c r="AB29" s="7">
        <f t="shared" si="3"/>
        <v>0.23861161870753181</v>
      </c>
      <c r="AC29" s="7">
        <f t="shared" si="4"/>
        <v>0.14999679399999999</v>
      </c>
      <c r="AD29" s="38">
        <v>599987176</v>
      </c>
      <c r="AE29" s="38">
        <v>599987176</v>
      </c>
      <c r="AF29" s="35"/>
      <c r="AG29" s="39">
        <f t="shared" si="5"/>
        <v>0.14999679399999999</v>
      </c>
    </row>
    <row r="30" spans="1:33">
      <c r="A30" s="3"/>
      <c r="B30" s="30"/>
      <c r="C30" s="40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5" t="s">
        <v>91</v>
      </c>
      <c r="Q30" s="6">
        <f>SUM(Q23:Q29)</f>
        <v>60976870434</v>
      </c>
      <c r="R30" s="6">
        <f t="shared" ref="R30:AE30" si="10">SUM(R23:R29)</f>
        <v>0</v>
      </c>
      <c r="S30" s="6">
        <f t="shared" si="10"/>
        <v>0</v>
      </c>
      <c r="T30" s="6">
        <f t="shared" si="10"/>
        <v>60976870434</v>
      </c>
      <c r="U30" s="6">
        <f t="shared" si="10"/>
        <v>0</v>
      </c>
      <c r="V30" s="6">
        <f t="shared" si="10"/>
        <v>60479783858</v>
      </c>
      <c r="W30" s="7">
        <f t="shared" si="1"/>
        <v>0.99184794869821935</v>
      </c>
      <c r="X30" s="6">
        <f t="shared" si="10"/>
        <v>497086576</v>
      </c>
      <c r="Y30" s="6">
        <f t="shared" si="10"/>
        <v>35974338982</v>
      </c>
      <c r="Z30" s="7">
        <f t="shared" si="2"/>
        <v>0.58996696166848739</v>
      </c>
      <c r="AA30" s="6">
        <f t="shared" si="10"/>
        <v>9612402253.5</v>
      </c>
      <c r="AB30" s="7">
        <f t="shared" si="3"/>
        <v>0.26720163665299396</v>
      </c>
      <c r="AC30" s="7">
        <f t="shared" si="4"/>
        <v>0.15764013772901397</v>
      </c>
      <c r="AD30" s="6">
        <f t="shared" si="10"/>
        <v>9567682734.5</v>
      </c>
      <c r="AE30" s="6">
        <f t="shared" si="10"/>
        <v>9567682734.5</v>
      </c>
      <c r="AF30" s="35"/>
      <c r="AG30" s="39">
        <f t="shared" si="5"/>
        <v>0.15690675278023403</v>
      </c>
    </row>
    <row r="31" spans="1:33" ht="15.75" thickBot="1">
      <c r="A31" s="3" t="s">
        <v>1</v>
      </c>
      <c r="B31" s="30" t="s">
        <v>1</v>
      </c>
      <c r="C31" s="41" t="s">
        <v>1</v>
      </c>
      <c r="D31" s="42" t="s">
        <v>1</v>
      </c>
      <c r="E31" s="42" t="s">
        <v>1</v>
      </c>
      <c r="F31" s="42" t="s">
        <v>1</v>
      </c>
      <c r="G31" s="42" t="s">
        <v>1</v>
      </c>
      <c r="H31" s="42" t="s">
        <v>1</v>
      </c>
      <c r="I31" s="42" t="s">
        <v>1</v>
      </c>
      <c r="J31" s="42" t="s">
        <v>1</v>
      </c>
      <c r="K31" s="42" t="s">
        <v>1</v>
      </c>
      <c r="L31" s="42" t="s">
        <v>1</v>
      </c>
      <c r="M31" s="42" t="s">
        <v>1</v>
      </c>
      <c r="N31" s="42" t="s">
        <v>1</v>
      </c>
      <c r="O31" s="42" t="s">
        <v>1</v>
      </c>
      <c r="P31" s="43" t="s">
        <v>1</v>
      </c>
      <c r="Q31" s="44">
        <v>74647401434</v>
      </c>
      <c r="R31" s="44">
        <v>0</v>
      </c>
      <c r="S31" s="44">
        <v>0</v>
      </c>
      <c r="T31" s="44">
        <v>74647401434</v>
      </c>
      <c r="U31" s="44">
        <v>0</v>
      </c>
      <c r="V31" s="44">
        <v>73490217233.529999</v>
      </c>
      <c r="W31" s="45">
        <f t="shared" si="1"/>
        <v>0.9844979975425785</v>
      </c>
      <c r="X31" s="44">
        <v>1157184200.47</v>
      </c>
      <c r="Y31" s="44">
        <v>40152592056.25</v>
      </c>
      <c r="Z31" s="45">
        <f t="shared" si="2"/>
        <v>0.53789671555748908</v>
      </c>
      <c r="AA31" s="44">
        <v>13382768099.9</v>
      </c>
      <c r="AB31" s="45">
        <f t="shared" si="3"/>
        <v>0.33329773781856975</v>
      </c>
      <c r="AC31" s="45">
        <f t="shared" si="4"/>
        <v>0.1792797584753498</v>
      </c>
      <c r="AD31" s="44">
        <v>13338048580.9</v>
      </c>
      <c r="AE31" s="44">
        <v>13338048580.9</v>
      </c>
      <c r="AF31" s="46"/>
      <c r="AG31" s="47">
        <f t="shared" si="5"/>
        <v>0.17868068177420648</v>
      </c>
    </row>
    <row r="32" spans="1:33">
      <c r="A32" s="3" t="s">
        <v>1</v>
      </c>
      <c r="B32" s="4" t="s">
        <v>1</v>
      </c>
      <c r="C32" s="31" t="s">
        <v>1</v>
      </c>
      <c r="D32" s="32" t="s">
        <v>1</v>
      </c>
      <c r="E32" s="32" t="s">
        <v>1</v>
      </c>
      <c r="F32" s="32" t="s">
        <v>1</v>
      </c>
      <c r="G32" s="32" t="s">
        <v>1</v>
      </c>
      <c r="H32" s="32" t="s">
        <v>1</v>
      </c>
      <c r="I32" s="32" t="s">
        <v>1</v>
      </c>
      <c r="J32" s="32" t="s">
        <v>1</v>
      </c>
      <c r="K32" s="32" t="s">
        <v>1</v>
      </c>
      <c r="L32" s="32" t="s">
        <v>1</v>
      </c>
      <c r="M32" s="32" t="s">
        <v>1</v>
      </c>
      <c r="N32" s="32" t="s">
        <v>1</v>
      </c>
      <c r="O32" s="32" t="s">
        <v>1</v>
      </c>
      <c r="P32" s="33" t="s">
        <v>1</v>
      </c>
      <c r="Q32" s="34" t="s">
        <v>1</v>
      </c>
      <c r="R32" s="34" t="s">
        <v>1</v>
      </c>
      <c r="S32" s="34" t="s">
        <v>1</v>
      </c>
      <c r="T32" s="34" t="s">
        <v>1</v>
      </c>
      <c r="U32" s="34" t="s">
        <v>1</v>
      </c>
      <c r="V32" s="34" t="s">
        <v>1</v>
      </c>
      <c r="W32" s="34"/>
      <c r="X32" s="34" t="s">
        <v>1</v>
      </c>
      <c r="Y32" s="34" t="s">
        <v>1</v>
      </c>
      <c r="Z32" s="34"/>
      <c r="AA32" s="34" t="s">
        <v>1</v>
      </c>
      <c r="AB32" s="34"/>
      <c r="AC32" s="34"/>
      <c r="AD32" s="34" t="s">
        <v>1</v>
      </c>
      <c r="AE32" s="34" t="s">
        <v>1</v>
      </c>
    </row>
    <row r="33" ht="0" hidden="1" customHeight="1"/>
    <row r="34" ht="33.950000000000003" customHeight="1"/>
  </sheetData>
  <mergeCells count="7">
    <mergeCell ref="N5:AG5"/>
    <mergeCell ref="C1:Q4"/>
    <mergeCell ref="R1:AB2"/>
    <mergeCell ref="AC1:AG1"/>
    <mergeCell ref="AC2:AG3"/>
    <mergeCell ref="R3:AB4"/>
    <mergeCell ref="AC4:AG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4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MARLYNINOSCAR ROLON MENDOZA</dc:creator>
  <cp:lastModifiedBy>MARLYNINOSCAR ROLON MENDOZA</cp:lastModifiedBy>
  <cp:lastPrinted>2021-05-03T14:49:13Z</cp:lastPrinted>
  <dcterms:created xsi:type="dcterms:W3CDTF">2021-05-03T14:48:28Z</dcterms:created>
  <dcterms:modified xsi:type="dcterms:W3CDTF">2021-05-03T14:51:38Z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