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AIBER\JAIBER 2021 DOCUMENTOS\"/>
    </mc:Choice>
  </mc:AlternateContent>
  <bookViews>
    <workbookView xWindow="0" yWindow="0" windowWidth="20490" windowHeight="76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AD35" i="1" l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G33" i="1"/>
  <c r="AG32" i="1"/>
  <c r="AG31" i="1"/>
  <c r="AG30" i="1"/>
  <c r="AG29" i="1"/>
  <c r="AG28" i="1"/>
  <c r="AG27" i="1"/>
  <c r="AG25" i="1"/>
  <c r="AG24" i="1"/>
  <c r="AG23" i="1"/>
  <c r="AG21" i="1"/>
  <c r="AG19" i="1"/>
  <c r="AG18" i="1"/>
  <c r="AG17" i="1"/>
  <c r="AG15" i="1"/>
  <c r="AG14" i="1"/>
  <c r="AG13" i="1"/>
  <c r="AB33" i="1"/>
  <c r="AB32" i="1"/>
  <c r="AB31" i="1"/>
  <c r="AB30" i="1"/>
  <c r="AB28" i="1"/>
  <c r="AB27" i="1"/>
  <c r="AB24" i="1"/>
  <c r="AB23" i="1"/>
  <c r="AB21" i="1"/>
  <c r="AB19" i="1"/>
  <c r="AB18" i="1"/>
  <c r="AB15" i="1"/>
  <c r="AB14" i="1"/>
  <c r="AB13" i="1"/>
  <c r="Z33" i="1"/>
  <c r="Z32" i="1"/>
  <c r="Z31" i="1"/>
  <c r="Z30" i="1"/>
  <c r="Z29" i="1"/>
  <c r="Z28" i="1"/>
  <c r="Z27" i="1"/>
  <c r="Z25" i="1"/>
  <c r="Z24" i="1"/>
  <c r="Z23" i="1"/>
  <c r="Z21" i="1"/>
  <c r="Z19" i="1"/>
  <c r="Z18" i="1"/>
  <c r="Z17" i="1"/>
  <c r="Z15" i="1"/>
  <c r="Z14" i="1"/>
  <c r="Z13" i="1"/>
  <c r="W33" i="1"/>
  <c r="W32" i="1"/>
  <c r="W31" i="1"/>
  <c r="W30" i="1"/>
  <c r="W29" i="1"/>
  <c r="W28" i="1"/>
  <c r="W27" i="1"/>
  <c r="W25" i="1"/>
  <c r="W24" i="1"/>
  <c r="W23" i="1"/>
  <c r="W21" i="1"/>
  <c r="W19" i="1"/>
  <c r="W18" i="1"/>
  <c r="W17" i="1"/>
  <c r="W15" i="1"/>
  <c r="W14" i="1"/>
  <c r="W13" i="1"/>
  <c r="AF34" i="1"/>
  <c r="AE34" i="1"/>
  <c r="AC34" i="1"/>
  <c r="AA34" i="1"/>
  <c r="Y34" i="1"/>
  <c r="X34" i="1"/>
  <c r="V34" i="1"/>
  <c r="U34" i="1"/>
  <c r="T34" i="1"/>
  <c r="S34" i="1"/>
  <c r="R34" i="1"/>
  <c r="Q34" i="1"/>
  <c r="AE26" i="1"/>
  <c r="AC26" i="1"/>
  <c r="AA26" i="1"/>
  <c r="Y26" i="1"/>
  <c r="X26" i="1"/>
  <c r="V26" i="1"/>
  <c r="U26" i="1"/>
  <c r="T26" i="1"/>
  <c r="S26" i="1"/>
  <c r="R26" i="1"/>
  <c r="Q26" i="1"/>
  <c r="AE22" i="1"/>
  <c r="AC22" i="1"/>
  <c r="AA22" i="1"/>
  <c r="Y22" i="1"/>
  <c r="X22" i="1"/>
  <c r="V22" i="1"/>
  <c r="U22" i="1"/>
  <c r="T22" i="1"/>
  <c r="S22" i="1"/>
  <c r="R22" i="1"/>
  <c r="Q22" i="1"/>
  <c r="AE20" i="1"/>
  <c r="AG20" i="1" s="1"/>
  <c r="AA20" i="1"/>
  <c r="Y20" i="1"/>
  <c r="U20" i="1"/>
  <c r="T20" i="1"/>
  <c r="W20" i="1" s="1"/>
  <c r="S20" i="1"/>
  <c r="R20" i="1"/>
  <c r="Q20" i="1"/>
  <c r="AE16" i="1"/>
  <c r="AA16" i="1"/>
  <c r="AB16" i="1" s="1"/>
  <c r="Y16" i="1"/>
  <c r="U16" i="1"/>
  <c r="T16" i="1"/>
  <c r="W16" i="1" s="1"/>
  <c r="S16" i="1"/>
  <c r="R16" i="1"/>
  <c r="Q16" i="1"/>
  <c r="AG16" i="1" l="1"/>
  <c r="Q12" i="1"/>
  <c r="Z16" i="1"/>
  <c r="Z20" i="1"/>
  <c r="AC20" i="1"/>
  <c r="Q35" i="1"/>
  <c r="AB20" i="1"/>
  <c r="AC16" i="1"/>
  <c r="AC12" i="1" s="1"/>
  <c r="AC35" i="1" s="1"/>
  <c r="AF16" i="1"/>
  <c r="AF20" i="1"/>
  <c r="U12" i="1"/>
  <c r="U35" i="1" s="1"/>
  <c r="AA12" i="1"/>
  <c r="AB12" i="1" s="1"/>
  <c r="W22" i="1"/>
  <c r="AG34" i="1"/>
  <c r="T12" i="1"/>
  <c r="T35" i="1" s="1"/>
  <c r="Y12" i="1"/>
  <c r="Y35" i="1" s="1"/>
  <c r="AB26" i="1"/>
  <c r="W26" i="1"/>
  <c r="AG26" i="1"/>
  <c r="R12" i="1"/>
  <c r="R35" i="1" s="1"/>
  <c r="S12" i="1"/>
  <c r="S35" i="1" s="1"/>
  <c r="AG22" i="1"/>
  <c r="Z26" i="1"/>
  <c r="AB34" i="1"/>
  <c r="V12" i="1"/>
  <c r="W12" i="1" s="1"/>
  <c r="W34" i="1"/>
  <c r="Z12" i="1"/>
  <c r="AE12" i="1"/>
  <c r="AG12" i="1" s="1"/>
  <c r="Z22" i="1"/>
  <c r="Z34" i="1"/>
  <c r="AB22" i="1"/>
  <c r="AA35" i="1" l="1"/>
  <c r="AF12" i="1"/>
  <c r="AF35" i="1" s="1"/>
  <c r="AB35" i="1"/>
  <c r="Z35" i="1"/>
  <c r="V35" i="1"/>
  <c r="W35" i="1" s="1"/>
  <c r="AE35" i="1"/>
  <c r="AG35" i="1" s="1"/>
  <c r="X20" i="1"/>
  <c r="X16" i="1" l="1"/>
  <c r="X12" i="1" s="1"/>
  <c r="X35" i="1" s="1"/>
</calcChain>
</file>

<file path=xl/sharedStrings.xml><?xml version="1.0" encoding="utf-8"?>
<sst xmlns="http://schemas.openxmlformats.org/spreadsheetml/2006/main" count="259" uniqueCount="100">
  <si>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</si>
  <si>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</si>
  <si>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</si>
  <si>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</si>
  <si>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</si>
  <si>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</si>
  <si>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</si>
  <si>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</si>
  <si>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</si>
  <si>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</si>
  <si>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</si>
  <si>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</si>
  <si>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</si>
  <si>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</si>
  <si>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</si>
  <si>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</si>
  <si>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</si>
  <si>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</si>
  <si>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</si>
  <si>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</si>
  <si>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</si>
  <si>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</si>
  <si>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</si>
  <si>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</si>
  <si>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</si>
  <si>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</si>
  <si>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</si>
  <si>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</si>
  <si>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</si>
  <si>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</si>
  <si>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</si>
  <si>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</si>
  <si>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</si>
  <si>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</si>
  <si>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</si>
  <si>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</si>
  <si>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</si>
  <si>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</si>
  <si>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</si>
  <si>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</si>
  <si>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</si>
  <si>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</si>
  <si>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</si>
  <si>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</si>
  <si>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</si>
  <si>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</si>
  <si>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</si>
  <si>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</si>
  <si>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</si>
  <si>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</si>
  <si>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</si>
  <si>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</si>
  <si>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</si>
  <si>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</si>
  <si>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</si>
  <si>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</si>
  <si>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</si>
  <si>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</si>
  <si>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</si>
  <si>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</si>
  <si>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</si>
  <si>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</si>
  <si>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</si>
  <si>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</si>
  <si>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</si>
  <si>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</si>
  <si>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</si>
  <si>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</si>
  <si>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</si>
  <si>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</si>
  <si>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NACIONAL-[PREVIO CONCEPTO DNP]</t>
  </si>
  <si>
    <t>21</t>
  </si>
  <si>
    <t>C-1708-1100-4</t>
  </si>
  <si>
    <t>1708</t>
  </si>
  <si>
    <t>FORTALECIMIENTO DEL SERVICIO ESTADÍSTICO PESQUERO COLOMBIANO A NIVEL  NACIONAL-[PREVIO CONCEPTO DNP]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</si>
  <si>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</si>
  <si>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</si>
  <si>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</si>
  <si>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</si>
  <si>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</si>
  <si>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</si>
  <si>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%PAGOS / APROP. VGENTE</t>
  </si>
  <si>
    <t>%CDP / APROP. VGENTE</t>
  </si>
  <si>
    <t>%COMP / APROP. VGENTE</t>
  </si>
  <si>
    <t>%OBLIG / COMP</t>
  </si>
  <si>
    <t>INVERSION</t>
  </si>
  <si>
    <t>TOTAL PRESUPUESTO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</si>
  <si>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</si>
  <si>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</si>
  <si>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</si>
  <si>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</si>
  <si>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</si>
  <si>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</si>
  <si>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</si>
  <si>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</si>
  <si>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</si>
  <si>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</si>
  <si>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</t>
  </si>
  <si>
    <t>EJECUCIÓN PRESUPUESTAL  A 31 DE ENERO DE 2021</t>
  </si>
  <si>
    <t>%OBLIG  / APROP. VGENTE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</si>
</sst>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;\-&quot;$&quot;\ #,##0.00"/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Work Sans Light"/>
    </font>
    <font>
      <b/>
      <sz val="11"/>
      <name val="Calibri"/>
      <family val="2"/>
    </font>
    <font>
      <sz val="10"/>
      <color theme="1"/>
      <name val="Work Sans Light"/>
    </font>
    <font>
      <b/>
      <sz val="10"/>
      <color theme="1"/>
      <name val="Work Sans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indexed="64"/>
      </right>
      <top style="thin">
        <color rgb="FF2888F7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left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9" fontId="6" fillId="0" borderId="2" xfId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1" fillId="0" borderId="2" xfId="0" applyFont="1" applyFill="1" applyBorder="1"/>
    <xf numFmtId="7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right" vertical="center" wrapText="1" readingOrder="1"/>
    </xf>
    <xf numFmtId="0" fontId="7" fillId="0" borderId="2" xfId="0" applyFont="1" applyFill="1" applyBorder="1"/>
    <xf numFmtId="0" fontId="2" fillId="0" borderId="12" xfId="0" applyNumberFormat="1" applyFont="1" applyFill="1" applyBorder="1" applyAlignment="1">
      <alignment horizontal="center" vertical="center" wrapText="1" readingOrder="1"/>
    </xf>
    <xf numFmtId="0" fontId="1" fillId="0" borderId="12" xfId="0" applyFont="1" applyFill="1" applyBorder="1"/>
    <xf numFmtId="0" fontId="1" fillId="0" borderId="7" xfId="0" applyFont="1" applyFill="1" applyBorder="1"/>
    <xf numFmtId="0" fontId="8" fillId="3" borderId="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showGridLines="0" tabSelected="1" topLeftCell="C1" workbookViewId="0">
      <selection activeCell="R1" sqref="R1:AB3"/>
    </sheetView>
  </sheetViews>
  <sheetFormatPr baseColWidth="10" defaultRowHeight="15" x14ac:dyDescent="0.25"/>
  <cols>
    <col min="1" max="1" width="13.42578125" hidden="1" customWidth="1"/>
    <col min="2" max="2" width="27" hidden="1" customWidth="1"/>
    <col min="3" max="3" width="21.5703125" customWidth="1"/>
    <col min="4" max="11" width="5.42578125" hidden="1" customWidth="1"/>
    <col min="12" max="12" width="7" hidden="1" customWidth="1"/>
    <col min="13" max="13" width="9.5703125" hidden="1" customWidth="1"/>
    <col min="14" max="14" width="8" customWidth="1"/>
    <col min="15" max="15" width="9.5703125" customWidth="1"/>
    <col min="16" max="16" width="27.5703125" customWidth="1"/>
    <col min="17" max="22" width="18.85546875" customWidth="1"/>
    <col min="23" max="23" width="13.85546875" customWidth="1"/>
    <col min="24" max="24" width="18.85546875" hidden="1" customWidth="1"/>
    <col min="25" max="25" width="18.85546875" customWidth="1"/>
    <col min="26" max="26" width="15.140625" customWidth="1"/>
    <col min="27" max="27" width="18.85546875" customWidth="1"/>
    <col min="28" max="28" width="13.5703125" customWidth="1"/>
    <col min="29" max="29" width="18.85546875" hidden="1" customWidth="1"/>
    <col min="30" max="30" width="12.7109375" customWidth="1"/>
    <col min="31" max="31" width="14.28515625" customWidth="1"/>
    <col min="32" max="32" width="6.42578125" hidden="1" customWidth="1"/>
    <col min="33" max="33" width="8.7109375" customWidth="1"/>
  </cols>
  <sheetData>
    <row r="1" spans="1:33" ht="15" customHeight="1" x14ac:dyDescent="0.25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47" t="s">
        <v>92</v>
      </c>
      <c r="S1" s="48"/>
      <c r="T1" s="48"/>
      <c r="U1" s="48"/>
      <c r="V1" s="48"/>
      <c r="W1" s="48"/>
      <c r="X1" s="48"/>
      <c r="Y1" s="48"/>
      <c r="Z1" s="48"/>
      <c r="AA1" s="48"/>
      <c r="AB1" s="49"/>
      <c r="AC1" s="16"/>
      <c r="AD1" s="29" t="s">
        <v>93</v>
      </c>
      <c r="AE1" s="30"/>
      <c r="AF1" s="30"/>
      <c r="AG1" s="31"/>
    </row>
    <row r="2" spans="1:33" ht="15" customHeight="1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0"/>
      <c r="S2" s="51"/>
      <c r="T2" s="51"/>
      <c r="U2" s="51"/>
      <c r="V2" s="51"/>
      <c r="W2" s="51"/>
      <c r="X2" s="51"/>
      <c r="Y2" s="51"/>
      <c r="Z2" s="51"/>
      <c r="AA2" s="51"/>
      <c r="AB2" s="52"/>
      <c r="AC2" s="16"/>
      <c r="AD2" s="32"/>
      <c r="AE2" s="33"/>
      <c r="AF2" s="33"/>
      <c r="AG2" s="34"/>
    </row>
    <row r="3" spans="1:33" ht="15" customHeight="1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8"/>
      <c r="S3" s="39"/>
      <c r="T3" s="39"/>
      <c r="U3" s="39"/>
      <c r="V3" s="39"/>
      <c r="W3" s="39"/>
      <c r="X3" s="39"/>
      <c r="Y3" s="39"/>
      <c r="Z3" s="39"/>
      <c r="AA3" s="39"/>
      <c r="AB3" s="40"/>
      <c r="AC3" s="16"/>
      <c r="AD3" s="29" t="s">
        <v>94</v>
      </c>
      <c r="AE3" s="30"/>
      <c r="AF3" s="30"/>
      <c r="AG3" s="31"/>
    </row>
    <row r="4" spans="1:33" ht="15" hidden="1" customHeight="1" x14ac:dyDescent="0.25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16"/>
      <c r="AD4" s="44"/>
      <c r="AE4" s="45"/>
      <c r="AF4" s="45"/>
      <c r="AG4" s="46"/>
    </row>
    <row r="5" spans="1:33" ht="15" customHeigh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47" t="s">
        <v>95</v>
      </c>
      <c r="S5" s="48"/>
      <c r="T5" s="48"/>
      <c r="U5" s="48"/>
      <c r="V5" s="48"/>
      <c r="W5" s="48"/>
      <c r="X5" s="48"/>
      <c r="Y5" s="48"/>
      <c r="Z5" s="48"/>
      <c r="AA5" s="48"/>
      <c r="AB5" s="49"/>
      <c r="AC5" s="16"/>
      <c r="AD5" s="32"/>
      <c r="AE5" s="33"/>
      <c r="AF5" s="33"/>
      <c r="AG5" s="34"/>
    </row>
    <row r="6" spans="1:33" ht="15" customHeight="1" x14ac:dyDescent="0.25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0"/>
      <c r="S6" s="51"/>
      <c r="T6" s="51"/>
      <c r="U6" s="51"/>
      <c r="V6" s="51"/>
      <c r="W6" s="51"/>
      <c r="X6" s="51"/>
      <c r="Y6" s="51"/>
      <c r="Z6" s="51"/>
      <c r="AA6" s="51"/>
      <c r="AB6" s="52"/>
      <c r="AC6" s="16"/>
      <c r="AD6" s="29" t="s">
        <v>96</v>
      </c>
      <c r="AE6" s="30"/>
      <c r="AF6" s="30"/>
      <c r="AG6" s="31"/>
    </row>
    <row r="7" spans="1:33" ht="15" customHeight="1" x14ac:dyDescent="0.25"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0"/>
      <c r="S7" s="51"/>
      <c r="T7" s="51"/>
      <c r="U7" s="51"/>
      <c r="V7" s="51"/>
      <c r="W7" s="51"/>
      <c r="X7" s="51"/>
      <c r="Y7" s="51"/>
      <c r="Z7" s="51"/>
      <c r="AA7" s="51"/>
      <c r="AB7" s="52"/>
      <c r="AC7" s="28"/>
      <c r="AD7" s="32"/>
      <c r="AE7" s="33"/>
      <c r="AF7" s="33"/>
      <c r="AG7" s="34"/>
    </row>
    <row r="8" spans="1:33" s="9" customFormat="1" ht="15" customHeight="1" x14ac:dyDescent="0.25">
      <c r="C8" s="35" t="s">
        <v>97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</row>
    <row r="9" spans="1:33" s="9" customFormat="1" ht="15" customHeight="1" x14ac:dyDescent="0.25">
      <c r="C9" s="38" t="s">
        <v>98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</row>
    <row r="10" spans="1:33" x14ac:dyDescent="0.25"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3"/>
    </row>
    <row r="11" spans="1:33" ht="36" x14ac:dyDescent="0.25">
      <c r="A11" s="1" t="s">
        <v>1</v>
      </c>
      <c r="B11" s="12" t="s">
        <v>2</v>
      </c>
      <c r="C11" s="26" t="s">
        <v>3</v>
      </c>
      <c r="D11" s="26" t="s">
        <v>4</v>
      </c>
      <c r="E11" s="26" t="s">
        <v>5</v>
      </c>
      <c r="F11" s="26" t="s">
        <v>6</v>
      </c>
      <c r="G11" s="26" t="s">
        <v>7</v>
      </c>
      <c r="H11" s="26" t="s">
        <v>8</v>
      </c>
      <c r="I11" s="26" t="s">
        <v>9</v>
      </c>
      <c r="J11" s="26" t="s">
        <v>10</v>
      </c>
      <c r="K11" s="26" t="s">
        <v>11</v>
      </c>
      <c r="L11" s="26" t="s">
        <v>12</v>
      </c>
      <c r="M11" s="26" t="s">
        <v>13</v>
      </c>
      <c r="N11" s="26" t="s">
        <v>14</v>
      </c>
      <c r="O11" s="26" t="s">
        <v>15</v>
      </c>
      <c r="P11" s="26" t="s">
        <v>16</v>
      </c>
      <c r="Q11" s="26" t="s">
        <v>17</v>
      </c>
      <c r="R11" s="26" t="s">
        <v>18</v>
      </c>
      <c r="S11" s="26" t="s">
        <v>19</v>
      </c>
      <c r="T11" s="26" t="s">
        <v>20</v>
      </c>
      <c r="U11" s="26" t="s">
        <v>21</v>
      </c>
      <c r="V11" s="26" t="s">
        <v>22</v>
      </c>
      <c r="W11" s="26" t="s">
        <v>82</v>
      </c>
      <c r="X11" s="26" t="s">
        <v>23</v>
      </c>
      <c r="Y11" s="26" t="s">
        <v>24</v>
      </c>
      <c r="Z11" s="26" t="s">
        <v>83</v>
      </c>
      <c r="AA11" s="26" t="s">
        <v>25</v>
      </c>
      <c r="AB11" s="26" t="s">
        <v>84</v>
      </c>
      <c r="AC11" s="26" t="s">
        <v>26</v>
      </c>
      <c r="AD11" s="26" t="s">
        <v>99</v>
      </c>
      <c r="AE11" s="26" t="s">
        <v>27</v>
      </c>
      <c r="AF11" s="27"/>
      <c r="AG11" s="26" t="s">
        <v>81</v>
      </c>
    </row>
    <row r="12" spans="1:33" s="9" customFormat="1" x14ac:dyDescent="0.25">
      <c r="A12" s="2"/>
      <c r="B12" s="1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 t="s">
        <v>87</v>
      </c>
      <c r="Q12" s="17">
        <f>+Q16+Q20+Q22+Q26</f>
        <v>13670531000</v>
      </c>
      <c r="R12" s="17">
        <f t="shared" ref="R12:AF12" si="0">+R16+R20+R22+R26</f>
        <v>0</v>
      </c>
      <c r="S12" s="17">
        <f t="shared" si="0"/>
        <v>0</v>
      </c>
      <c r="T12" s="17">
        <f t="shared" si="0"/>
        <v>13670531000</v>
      </c>
      <c r="U12" s="17">
        <f t="shared" si="0"/>
        <v>0</v>
      </c>
      <c r="V12" s="17">
        <f t="shared" si="0"/>
        <v>61674000</v>
      </c>
      <c r="W12" s="11">
        <f t="shared" ref="W12:W35" si="1">+V12/T12</f>
        <v>4.5114560656056447E-3</v>
      </c>
      <c r="X12" s="17">
        <f t="shared" si="0"/>
        <v>180519000</v>
      </c>
      <c r="Y12" s="17">
        <f t="shared" si="0"/>
        <v>1681820516.3700001</v>
      </c>
      <c r="Z12" s="11">
        <f>+Y12/T12</f>
        <v>0.12302525164311467</v>
      </c>
      <c r="AA12" s="17">
        <f t="shared" si="0"/>
        <v>747971923.07000005</v>
      </c>
      <c r="AB12" s="11">
        <f>+AA12/Y12</f>
        <v>0.44473944501783352</v>
      </c>
      <c r="AC12" s="17">
        <f t="shared" si="0"/>
        <v>5936282.1117622824</v>
      </c>
      <c r="AD12" s="11">
        <f>+AA12/T12</f>
        <v>5.4714182138938132E-2</v>
      </c>
      <c r="AE12" s="17">
        <f t="shared" si="0"/>
        <v>747971923.07000005</v>
      </c>
      <c r="AF12" s="17">
        <f t="shared" si="0"/>
        <v>0.11176228274514105</v>
      </c>
      <c r="AG12" s="11">
        <f t="shared" ref="AG12:AG35" si="2">+AE12/T12</f>
        <v>5.4714182138938132E-2</v>
      </c>
    </row>
    <row r="13" spans="1:33" ht="22.5" x14ac:dyDescent="0.25">
      <c r="A13" s="3" t="s">
        <v>28</v>
      </c>
      <c r="B13" s="13" t="s">
        <v>29</v>
      </c>
      <c r="C13" s="18" t="s">
        <v>30</v>
      </c>
      <c r="D13" s="19" t="s">
        <v>31</v>
      </c>
      <c r="E13" s="19" t="s">
        <v>32</v>
      </c>
      <c r="F13" s="19" t="s">
        <v>32</v>
      </c>
      <c r="G13" s="19" t="s">
        <v>32</v>
      </c>
      <c r="H13" s="19"/>
      <c r="I13" s="19"/>
      <c r="J13" s="19"/>
      <c r="K13" s="19"/>
      <c r="L13" s="19"/>
      <c r="M13" s="19" t="s">
        <v>33</v>
      </c>
      <c r="N13" s="19" t="s">
        <v>34</v>
      </c>
      <c r="O13" s="19" t="s">
        <v>35</v>
      </c>
      <c r="P13" s="20" t="s">
        <v>36</v>
      </c>
      <c r="Q13" s="21">
        <v>6834081000</v>
      </c>
      <c r="R13" s="21">
        <v>0</v>
      </c>
      <c r="S13" s="21">
        <v>0</v>
      </c>
      <c r="T13" s="21">
        <v>6834081000</v>
      </c>
      <c r="U13" s="21">
        <v>0</v>
      </c>
      <c r="V13" s="21">
        <v>6834081000</v>
      </c>
      <c r="W13" s="11">
        <f t="shared" si="1"/>
        <v>1</v>
      </c>
      <c r="X13" s="21">
        <v>0</v>
      </c>
      <c r="Y13" s="21">
        <v>500167361</v>
      </c>
      <c r="Z13" s="11">
        <f t="shared" ref="Z13:Z35" si="3">+Y13/T13</f>
        <v>7.3187215808533726E-2</v>
      </c>
      <c r="AA13" s="21">
        <v>500167361</v>
      </c>
      <c r="AB13" s="11">
        <f t="shared" ref="AB13:AB35" si="4">+AA13/Y13</f>
        <v>1</v>
      </c>
      <c r="AC13" s="21">
        <v>500167361</v>
      </c>
      <c r="AD13" s="11">
        <f t="shared" ref="AD13:AD35" si="5">+AA13/T13</f>
        <v>7.3187215808533726E-2</v>
      </c>
      <c r="AE13" s="21">
        <v>500167361</v>
      </c>
      <c r="AF13" s="16"/>
      <c r="AG13" s="11">
        <f t="shared" si="2"/>
        <v>7.3187215808533726E-2</v>
      </c>
    </row>
    <row r="14" spans="1:33" ht="22.5" x14ac:dyDescent="0.25">
      <c r="A14" s="3" t="s">
        <v>28</v>
      </c>
      <c r="B14" s="13" t="s">
        <v>29</v>
      </c>
      <c r="C14" s="18" t="s">
        <v>37</v>
      </c>
      <c r="D14" s="19" t="s">
        <v>31</v>
      </c>
      <c r="E14" s="19" t="s">
        <v>32</v>
      </c>
      <c r="F14" s="19" t="s">
        <v>32</v>
      </c>
      <c r="G14" s="19" t="s">
        <v>38</v>
      </c>
      <c r="H14" s="19"/>
      <c r="I14" s="19"/>
      <c r="J14" s="19"/>
      <c r="K14" s="19"/>
      <c r="L14" s="19"/>
      <c r="M14" s="19" t="s">
        <v>33</v>
      </c>
      <c r="N14" s="19" t="s">
        <v>34</v>
      </c>
      <c r="O14" s="19" t="s">
        <v>35</v>
      </c>
      <c r="P14" s="20" t="s">
        <v>39</v>
      </c>
      <c r="Q14" s="21">
        <v>2670919000</v>
      </c>
      <c r="R14" s="21">
        <v>0</v>
      </c>
      <c r="S14" s="21">
        <v>0</v>
      </c>
      <c r="T14" s="21">
        <v>2670919000</v>
      </c>
      <c r="U14" s="21">
        <v>0</v>
      </c>
      <c r="V14" s="21">
        <v>2670919000</v>
      </c>
      <c r="W14" s="11">
        <f t="shared" si="1"/>
        <v>1</v>
      </c>
      <c r="X14" s="21">
        <v>0</v>
      </c>
      <c r="Y14" s="21">
        <v>10142922</v>
      </c>
      <c r="Z14" s="11">
        <f t="shared" si="3"/>
        <v>3.7975400976218297E-3</v>
      </c>
      <c r="AA14" s="21">
        <v>10142922</v>
      </c>
      <c r="AB14" s="11">
        <f t="shared" si="4"/>
        <v>1</v>
      </c>
      <c r="AC14" s="21">
        <v>10142922</v>
      </c>
      <c r="AD14" s="11">
        <f t="shared" si="5"/>
        <v>3.7975400976218297E-3</v>
      </c>
      <c r="AE14" s="21">
        <v>10142922</v>
      </c>
      <c r="AF14" s="16"/>
      <c r="AG14" s="11">
        <f t="shared" si="2"/>
        <v>3.7975400976218297E-3</v>
      </c>
    </row>
    <row r="15" spans="1:33" ht="33.75" x14ac:dyDescent="0.25">
      <c r="A15" s="3" t="s">
        <v>28</v>
      </c>
      <c r="B15" s="13" t="s">
        <v>29</v>
      </c>
      <c r="C15" s="18" t="s">
        <v>40</v>
      </c>
      <c r="D15" s="19" t="s">
        <v>31</v>
      </c>
      <c r="E15" s="19" t="s">
        <v>32</v>
      </c>
      <c r="F15" s="19" t="s">
        <v>32</v>
      </c>
      <c r="G15" s="19" t="s">
        <v>41</v>
      </c>
      <c r="H15" s="19"/>
      <c r="I15" s="19"/>
      <c r="J15" s="19"/>
      <c r="K15" s="19"/>
      <c r="L15" s="19"/>
      <c r="M15" s="19" t="s">
        <v>33</v>
      </c>
      <c r="N15" s="19" t="s">
        <v>34</v>
      </c>
      <c r="O15" s="19" t="s">
        <v>35</v>
      </c>
      <c r="P15" s="20" t="s">
        <v>42</v>
      </c>
      <c r="Q15" s="21">
        <v>1330908000</v>
      </c>
      <c r="R15" s="21">
        <v>0</v>
      </c>
      <c r="S15" s="21">
        <v>0</v>
      </c>
      <c r="T15" s="21">
        <v>1330908000</v>
      </c>
      <c r="U15" s="21">
        <v>0</v>
      </c>
      <c r="V15" s="21">
        <v>1330908000</v>
      </c>
      <c r="W15" s="11">
        <f t="shared" si="1"/>
        <v>1</v>
      </c>
      <c r="X15" s="21">
        <v>0</v>
      </c>
      <c r="Y15" s="21">
        <v>84229842</v>
      </c>
      <c r="Z15" s="11">
        <f t="shared" si="3"/>
        <v>6.3287501465165139E-2</v>
      </c>
      <c r="AA15" s="21">
        <v>84229842</v>
      </c>
      <c r="AB15" s="11">
        <f t="shared" si="4"/>
        <v>1</v>
      </c>
      <c r="AC15" s="21">
        <v>84229842</v>
      </c>
      <c r="AD15" s="11">
        <f t="shared" si="5"/>
        <v>6.3287501465165139E-2</v>
      </c>
      <c r="AE15" s="21">
        <v>84229842</v>
      </c>
      <c r="AF15" s="16"/>
      <c r="AG15" s="11">
        <f t="shared" si="2"/>
        <v>6.3287501465165139E-2</v>
      </c>
    </row>
    <row r="16" spans="1:33" s="9" customFormat="1" x14ac:dyDescent="0.25">
      <c r="A16" s="10"/>
      <c r="B16" s="14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7" t="s">
        <v>88</v>
      </c>
      <c r="Q16" s="24">
        <f>SUM(Q13:Q15)</f>
        <v>10835908000</v>
      </c>
      <c r="R16" s="24">
        <f>SUM(R13:R15)</f>
        <v>0</v>
      </c>
      <c r="S16" s="24">
        <f>SUM(S13:S15)</f>
        <v>0</v>
      </c>
      <c r="T16" s="24">
        <f>SUM(T13:T15)</f>
        <v>10835908000</v>
      </c>
      <c r="U16" s="24">
        <f>SUM(U13:U15)</f>
        <v>0</v>
      </c>
      <c r="V16" s="24"/>
      <c r="W16" s="11">
        <f t="shared" si="1"/>
        <v>0</v>
      </c>
      <c r="X16" s="24">
        <f t="shared" ref="X16" si="6">+W16/T16</f>
        <v>0</v>
      </c>
      <c r="Y16" s="24">
        <f>SUM(Y13:Y15)</f>
        <v>594540125</v>
      </c>
      <c r="Z16" s="11">
        <f t="shared" si="3"/>
        <v>5.4867587007936945E-2</v>
      </c>
      <c r="AA16" s="24">
        <f>SUM(AA13:AA15)</f>
        <v>594540125</v>
      </c>
      <c r="AB16" s="11">
        <f t="shared" si="4"/>
        <v>1</v>
      </c>
      <c r="AC16" s="24">
        <f t="shared" ref="AC16" si="7">+AA16/T16</f>
        <v>5.4867587007936945E-2</v>
      </c>
      <c r="AD16" s="11">
        <f t="shared" si="5"/>
        <v>5.4867587007936945E-2</v>
      </c>
      <c r="AE16" s="24">
        <f>SUM(AE13:AE15)</f>
        <v>594540125</v>
      </c>
      <c r="AF16" s="25">
        <f>+AE16/T16</f>
        <v>5.4867587007936945E-2</v>
      </c>
      <c r="AG16" s="11">
        <f t="shared" si="2"/>
        <v>5.4867587007936945E-2</v>
      </c>
    </row>
    <row r="17" spans="1:33" ht="22.5" x14ac:dyDescent="0.25">
      <c r="A17" s="3" t="s">
        <v>28</v>
      </c>
      <c r="B17" s="13" t="s">
        <v>29</v>
      </c>
      <c r="C17" s="18" t="s">
        <v>43</v>
      </c>
      <c r="D17" s="19" t="s">
        <v>31</v>
      </c>
      <c r="E17" s="19" t="s">
        <v>38</v>
      </c>
      <c r="F17" s="19" t="s">
        <v>32</v>
      </c>
      <c r="G17" s="19"/>
      <c r="H17" s="19"/>
      <c r="I17" s="19"/>
      <c r="J17" s="19"/>
      <c r="K17" s="19"/>
      <c r="L17" s="19"/>
      <c r="M17" s="19" t="s">
        <v>33</v>
      </c>
      <c r="N17" s="19" t="s">
        <v>34</v>
      </c>
      <c r="O17" s="19" t="s">
        <v>35</v>
      </c>
      <c r="P17" s="20" t="s">
        <v>44</v>
      </c>
      <c r="Q17" s="21">
        <v>4244000</v>
      </c>
      <c r="R17" s="21">
        <v>0</v>
      </c>
      <c r="S17" s="21">
        <v>0</v>
      </c>
      <c r="T17" s="21">
        <v>4244000</v>
      </c>
      <c r="U17" s="21">
        <v>0</v>
      </c>
      <c r="V17" s="21">
        <v>0</v>
      </c>
      <c r="W17" s="11">
        <f t="shared" si="1"/>
        <v>0</v>
      </c>
      <c r="X17" s="21">
        <v>4244000</v>
      </c>
      <c r="Y17" s="21">
        <v>0</v>
      </c>
      <c r="Z17" s="11">
        <f t="shared" si="3"/>
        <v>0</v>
      </c>
      <c r="AA17" s="21">
        <v>0</v>
      </c>
      <c r="AB17" s="11">
        <v>0</v>
      </c>
      <c r="AC17" s="21">
        <v>0</v>
      </c>
      <c r="AD17" s="11">
        <f t="shared" si="5"/>
        <v>0</v>
      </c>
      <c r="AE17" s="21">
        <v>0</v>
      </c>
      <c r="AF17" s="16"/>
      <c r="AG17" s="11">
        <f t="shared" si="2"/>
        <v>0</v>
      </c>
    </row>
    <row r="18" spans="1:33" ht="22.5" x14ac:dyDescent="0.25">
      <c r="A18" s="3" t="s">
        <v>28</v>
      </c>
      <c r="B18" s="13" t="s">
        <v>29</v>
      </c>
      <c r="C18" s="18" t="s">
        <v>45</v>
      </c>
      <c r="D18" s="19" t="s">
        <v>31</v>
      </c>
      <c r="E18" s="19" t="s">
        <v>38</v>
      </c>
      <c r="F18" s="19" t="s">
        <v>38</v>
      </c>
      <c r="G18" s="19"/>
      <c r="H18" s="19"/>
      <c r="I18" s="19"/>
      <c r="J18" s="19"/>
      <c r="K18" s="19"/>
      <c r="L18" s="19"/>
      <c r="M18" s="19" t="s">
        <v>33</v>
      </c>
      <c r="N18" s="19" t="s">
        <v>34</v>
      </c>
      <c r="O18" s="19" t="s">
        <v>35</v>
      </c>
      <c r="P18" s="20" t="s">
        <v>46</v>
      </c>
      <c r="Q18" s="21">
        <v>2200428000</v>
      </c>
      <c r="R18" s="21">
        <v>0</v>
      </c>
      <c r="S18" s="21">
        <v>0</v>
      </c>
      <c r="T18" s="21">
        <v>2200428000</v>
      </c>
      <c r="U18" s="21">
        <v>0</v>
      </c>
      <c r="V18" s="21">
        <v>1174179808.3099999</v>
      </c>
      <c r="W18" s="11">
        <f t="shared" si="1"/>
        <v>0.53361428245323184</v>
      </c>
      <c r="X18" s="21">
        <v>1026248191.6900001</v>
      </c>
      <c r="Y18" s="21">
        <v>1070350160.0700001</v>
      </c>
      <c r="Z18" s="11">
        <f t="shared" si="3"/>
        <v>0.48642816764284041</v>
      </c>
      <c r="AA18" s="21">
        <v>138101566.77000001</v>
      </c>
      <c r="AB18" s="11">
        <f t="shared" si="4"/>
        <v>0.12902466120149716</v>
      </c>
      <c r="AC18" s="21">
        <v>138101566.77000001</v>
      </c>
      <c r="AD18" s="11">
        <f t="shared" si="5"/>
        <v>6.2761229528982554E-2</v>
      </c>
      <c r="AE18" s="21">
        <v>138101566.77000001</v>
      </c>
      <c r="AF18" s="16"/>
      <c r="AG18" s="11">
        <f t="shared" si="2"/>
        <v>6.2761229528982554E-2</v>
      </c>
    </row>
    <row r="19" spans="1:33" ht="22.5" x14ac:dyDescent="0.25">
      <c r="A19" s="3" t="s">
        <v>28</v>
      </c>
      <c r="B19" s="13" t="s">
        <v>29</v>
      </c>
      <c r="C19" s="18" t="s">
        <v>45</v>
      </c>
      <c r="D19" s="19" t="s">
        <v>31</v>
      </c>
      <c r="E19" s="19" t="s">
        <v>38</v>
      </c>
      <c r="F19" s="19" t="s">
        <v>38</v>
      </c>
      <c r="G19" s="19"/>
      <c r="H19" s="19"/>
      <c r="I19" s="19"/>
      <c r="J19" s="19"/>
      <c r="K19" s="19"/>
      <c r="L19" s="19"/>
      <c r="M19" s="19" t="s">
        <v>47</v>
      </c>
      <c r="N19" s="19" t="s">
        <v>48</v>
      </c>
      <c r="O19" s="19" t="s">
        <v>35</v>
      </c>
      <c r="P19" s="20" t="s">
        <v>46</v>
      </c>
      <c r="Q19" s="21">
        <v>387758000</v>
      </c>
      <c r="R19" s="21">
        <v>0</v>
      </c>
      <c r="S19" s="21">
        <v>0</v>
      </c>
      <c r="T19" s="21">
        <v>387758000</v>
      </c>
      <c r="U19" s="21">
        <v>0</v>
      </c>
      <c r="V19" s="21">
        <v>125108000</v>
      </c>
      <c r="W19" s="11">
        <f t="shared" si="1"/>
        <v>0.32264453602504656</v>
      </c>
      <c r="X19" s="21">
        <v>262650000</v>
      </c>
      <c r="Y19" s="21">
        <v>9393949.3000000007</v>
      </c>
      <c r="Z19" s="11">
        <f t="shared" si="3"/>
        <v>2.4226319766452273E-2</v>
      </c>
      <c r="AA19" s="21">
        <v>9393949.3000000007</v>
      </c>
      <c r="AB19" s="11">
        <f t="shared" si="4"/>
        <v>1</v>
      </c>
      <c r="AC19" s="21">
        <v>9393949.3000000007</v>
      </c>
      <c r="AD19" s="11">
        <f t="shared" si="5"/>
        <v>2.4226319766452273E-2</v>
      </c>
      <c r="AE19" s="21">
        <v>9393949.3000000007</v>
      </c>
      <c r="AF19" s="16"/>
      <c r="AG19" s="11">
        <f t="shared" si="2"/>
        <v>2.4226319766452273E-2</v>
      </c>
    </row>
    <row r="20" spans="1:33" s="9" customFormat="1" ht="24" x14ac:dyDescent="0.25">
      <c r="A20" s="10"/>
      <c r="B20" s="14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7" t="s">
        <v>89</v>
      </c>
      <c r="Q20" s="24">
        <f>SUM(Q17:Q19)</f>
        <v>2592430000</v>
      </c>
      <c r="R20" s="24">
        <f>SUM(R17:R19)</f>
        <v>0</v>
      </c>
      <c r="S20" s="24">
        <f>SUM(S17:S19)</f>
        <v>0</v>
      </c>
      <c r="T20" s="24">
        <f>SUM(T17:T19)</f>
        <v>2592430000</v>
      </c>
      <c r="U20" s="24">
        <f>SUM(U17:U19)</f>
        <v>0</v>
      </c>
      <c r="V20" s="24"/>
      <c r="W20" s="11">
        <f t="shared" si="1"/>
        <v>0</v>
      </c>
      <c r="X20" s="24">
        <f t="shared" ref="X20" si="8">+W20/T20</f>
        <v>0</v>
      </c>
      <c r="Y20" s="24">
        <f>SUM(Y17:Y19)</f>
        <v>1079744109.3700001</v>
      </c>
      <c r="Z20" s="11">
        <f t="shared" si="3"/>
        <v>0.4164988483276309</v>
      </c>
      <c r="AA20" s="24">
        <f>SUM(AA17:AA19)</f>
        <v>147495516.07000002</v>
      </c>
      <c r="AB20" s="11">
        <f t="shared" si="4"/>
        <v>0.13660228825518617</v>
      </c>
      <c r="AC20" s="24">
        <f t="shared" ref="AC20" si="9">+AA20/T20</f>
        <v>5.6894695737204098E-2</v>
      </c>
      <c r="AD20" s="11">
        <f t="shared" si="5"/>
        <v>5.6894695737204098E-2</v>
      </c>
      <c r="AE20" s="24">
        <f>SUM(AE17:AE19)</f>
        <v>147495516.07000002</v>
      </c>
      <c r="AF20" s="25">
        <f>+AE20/T20</f>
        <v>5.6894695737204098E-2</v>
      </c>
      <c r="AG20" s="11">
        <f t="shared" si="2"/>
        <v>5.6894695737204098E-2</v>
      </c>
    </row>
    <row r="21" spans="1:33" ht="33.75" x14ac:dyDescent="0.25">
      <c r="A21" s="3" t="s">
        <v>28</v>
      </c>
      <c r="B21" s="13" t="s">
        <v>29</v>
      </c>
      <c r="C21" s="18" t="s">
        <v>49</v>
      </c>
      <c r="D21" s="19" t="s">
        <v>31</v>
      </c>
      <c r="E21" s="19" t="s">
        <v>41</v>
      </c>
      <c r="F21" s="19" t="s">
        <v>50</v>
      </c>
      <c r="G21" s="19" t="s">
        <v>38</v>
      </c>
      <c r="H21" s="19" t="s">
        <v>51</v>
      </c>
      <c r="I21" s="19"/>
      <c r="J21" s="19"/>
      <c r="K21" s="19"/>
      <c r="L21" s="19"/>
      <c r="M21" s="19" t="s">
        <v>33</v>
      </c>
      <c r="N21" s="19" t="s">
        <v>34</v>
      </c>
      <c r="O21" s="19" t="s">
        <v>35</v>
      </c>
      <c r="P21" s="20" t="s">
        <v>52</v>
      </c>
      <c r="Q21" s="21">
        <v>60074000</v>
      </c>
      <c r="R21" s="21">
        <v>0</v>
      </c>
      <c r="S21" s="21">
        <v>0</v>
      </c>
      <c r="T21" s="21">
        <v>60074000</v>
      </c>
      <c r="U21" s="21">
        <v>0</v>
      </c>
      <c r="V21" s="21">
        <v>60074000</v>
      </c>
      <c r="W21" s="11">
        <f t="shared" si="1"/>
        <v>1</v>
      </c>
      <c r="X21" s="21">
        <v>0</v>
      </c>
      <c r="Y21" s="21">
        <v>5936282</v>
      </c>
      <c r="Z21" s="11">
        <f t="shared" si="3"/>
        <v>9.8816160069247927E-2</v>
      </c>
      <c r="AA21" s="21">
        <v>5936282</v>
      </c>
      <c r="AB21" s="11">
        <f t="shared" si="4"/>
        <v>1</v>
      </c>
      <c r="AC21" s="21">
        <v>5936282</v>
      </c>
      <c r="AD21" s="11">
        <f t="shared" si="5"/>
        <v>9.8816160069247927E-2</v>
      </c>
      <c r="AE21" s="21">
        <v>5936282</v>
      </c>
      <c r="AF21" s="16"/>
      <c r="AG21" s="11">
        <f t="shared" si="2"/>
        <v>9.8816160069247927E-2</v>
      </c>
    </row>
    <row r="22" spans="1:33" s="9" customFormat="1" ht="24" x14ac:dyDescent="0.25">
      <c r="A22" s="10"/>
      <c r="B22" s="14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8" t="s">
        <v>90</v>
      </c>
      <c r="Q22" s="24">
        <f>SUM(Q21)</f>
        <v>60074000</v>
      </c>
      <c r="R22" s="24">
        <f t="shared" ref="R22:AE22" si="10">SUM(R21)</f>
        <v>0</v>
      </c>
      <c r="S22" s="24">
        <f t="shared" si="10"/>
        <v>0</v>
      </c>
      <c r="T22" s="24">
        <f t="shared" si="10"/>
        <v>60074000</v>
      </c>
      <c r="U22" s="24">
        <f t="shared" si="10"/>
        <v>0</v>
      </c>
      <c r="V22" s="24">
        <f t="shared" si="10"/>
        <v>60074000</v>
      </c>
      <c r="W22" s="11">
        <f t="shared" si="1"/>
        <v>1</v>
      </c>
      <c r="X22" s="24">
        <f t="shared" si="10"/>
        <v>0</v>
      </c>
      <c r="Y22" s="24">
        <f t="shared" si="10"/>
        <v>5936282</v>
      </c>
      <c r="Z22" s="11">
        <f t="shared" si="3"/>
        <v>9.8816160069247927E-2</v>
      </c>
      <c r="AA22" s="24">
        <f t="shared" si="10"/>
        <v>5936282</v>
      </c>
      <c r="AB22" s="11">
        <f t="shared" si="4"/>
        <v>1</v>
      </c>
      <c r="AC22" s="24">
        <f t="shared" si="10"/>
        <v>5936282</v>
      </c>
      <c r="AD22" s="11">
        <f t="shared" si="5"/>
        <v>9.8816160069247927E-2</v>
      </c>
      <c r="AE22" s="24">
        <f t="shared" si="10"/>
        <v>5936282</v>
      </c>
      <c r="AF22" s="25"/>
      <c r="AG22" s="11">
        <f t="shared" si="2"/>
        <v>9.8816160069247927E-2</v>
      </c>
    </row>
    <row r="23" spans="1:33" ht="22.5" x14ac:dyDescent="0.25">
      <c r="A23" s="3" t="s">
        <v>28</v>
      </c>
      <c r="B23" s="13" t="s">
        <v>29</v>
      </c>
      <c r="C23" s="18" t="s">
        <v>53</v>
      </c>
      <c r="D23" s="19" t="s">
        <v>31</v>
      </c>
      <c r="E23" s="19" t="s">
        <v>54</v>
      </c>
      <c r="F23" s="19" t="s">
        <v>32</v>
      </c>
      <c r="G23" s="19"/>
      <c r="H23" s="19"/>
      <c r="I23" s="19"/>
      <c r="J23" s="19"/>
      <c r="K23" s="19"/>
      <c r="L23" s="19"/>
      <c r="M23" s="19" t="s">
        <v>33</v>
      </c>
      <c r="N23" s="19" t="s">
        <v>34</v>
      </c>
      <c r="O23" s="19" t="s">
        <v>35</v>
      </c>
      <c r="P23" s="20" t="s">
        <v>55</v>
      </c>
      <c r="Q23" s="21">
        <v>50801000</v>
      </c>
      <c r="R23" s="21">
        <v>0</v>
      </c>
      <c r="S23" s="21">
        <v>0</v>
      </c>
      <c r="T23" s="21">
        <v>50801000</v>
      </c>
      <c r="U23" s="21">
        <v>0</v>
      </c>
      <c r="V23" s="21">
        <v>1000000</v>
      </c>
      <c r="W23" s="11">
        <f t="shared" si="1"/>
        <v>1.9684651876931556E-2</v>
      </c>
      <c r="X23" s="21">
        <v>49801000</v>
      </c>
      <c r="Y23" s="21">
        <v>1000000</v>
      </c>
      <c r="Z23" s="11">
        <f t="shared" si="3"/>
        <v>1.9684651876931556E-2</v>
      </c>
      <c r="AA23" s="21">
        <v>0</v>
      </c>
      <c r="AB23" s="11">
        <f t="shared" si="4"/>
        <v>0</v>
      </c>
      <c r="AC23" s="21">
        <v>0</v>
      </c>
      <c r="AD23" s="11">
        <f t="shared" si="5"/>
        <v>0</v>
      </c>
      <c r="AE23" s="21">
        <v>0</v>
      </c>
      <c r="AF23" s="16"/>
      <c r="AG23" s="11">
        <f t="shared" si="2"/>
        <v>0</v>
      </c>
    </row>
    <row r="24" spans="1:33" ht="22.5" x14ac:dyDescent="0.25">
      <c r="A24" s="3" t="s">
        <v>28</v>
      </c>
      <c r="B24" s="13" t="s">
        <v>29</v>
      </c>
      <c r="C24" s="18" t="s">
        <v>56</v>
      </c>
      <c r="D24" s="19" t="s">
        <v>31</v>
      </c>
      <c r="E24" s="19" t="s">
        <v>54</v>
      </c>
      <c r="F24" s="19" t="s">
        <v>41</v>
      </c>
      <c r="G24" s="19"/>
      <c r="H24" s="19"/>
      <c r="I24" s="19"/>
      <c r="J24" s="19"/>
      <c r="K24" s="19"/>
      <c r="L24" s="19"/>
      <c r="M24" s="19" t="s">
        <v>33</v>
      </c>
      <c r="N24" s="19" t="s">
        <v>34</v>
      </c>
      <c r="O24" s="19" t="s">
        <v>35</v>
      </c>
      <c r="P24" s="20" t="s">
        <v>57</v>
      </c>
      <c r="Q24" s="21">
        <v>3714000</v>
      </c>
      <c r="R24" s="21">
        <v>0</v>
      </c>
      <c r="S24" s="21">
        <v>0</v>
      </c>
      <c r="T24" s="21">
        <v>3714000</v>
      </c>
      <c r="U24" s="21">
        <v>0</v>
      </c>
      <c r="V24" s="21">
        <v>600000</v>
      </c>
      <c r="W24" s="11">
        <f t="shared" si="1"/>
        <v>0.16155088852988692</v>
      </c>
      <c r="X24" s="21">
        <v>3114000</v>
      </c>
      <c r="Y24" s="21">
        <v>600000</v>
      </c>
      <c r="Z24" s="11">
        <f t="shared" si="3"/>
        <v>0.16155088852988692</v>
      </c>
      <c r="AA24" s="21">
        <v>0</v>
      </c>
      <c r="AB24" s="11">
        <f t="shared" si="4"/>
        <v>0</v>
      </c>
      <c r="AC24" s="21">
        <v>0</v>
      </c>
      <c r="AD24" s="11">
        <f t="shared" si="5"/>
        <v>0</v>
      </c>
      <c r="AE24" s="21">
        <v>0</v>
      </c>
      <c r="AF24" s="16"/>
      <c r="AG24" s="11">
        <f t="shared" si="2"/>
        <v>0</v>
      </c>
    </row>
    <row r="25" spans="1:33" ht="22.5" x14ac:dyDescent="0.25">
      <c r="A25" s="3" t="s">
        <v>28</v>
      </c>
      <c r="B25" s="13" t="s">
        <v>29</v>
      </c>
      <c r="C25" s="18" t="s">
        <v>58</v>
      </c>
      <c r="D25" s="19" t="s">
        <v>31</v>
      </c>
      <c r="E25" s="19" t="s">
        <v>54</v>
      </c>
      <c r="F25" s="19" t="s">
        <v>50</v>
      </c>
      <c r="G25" s="19" t="s">
        <v>32</v>
      </c>
      <c r="H25" s="19"/>
      <c r="I25" s="19"/>
      <c r="J25" s="19"/>
      <c r="K25" s="19"/>
      <c r="L25" s="19"/>
      <c r="M25" s="19" t="s">
        <v>33</v>
      </c>
      <c r="N25" s="19" t="s">
        <v>59</v>
      </c>
      <c r="O25" s="19" t="s">
        <v>60</v>
      </c>
      <c r="P25" s="20" t="s">
        <v>61</v>
      </c>
      <c r="Q25" s="21">
        <v>127604000</v>
      </c>
      <c r="R25" s="21">
        <v>0</v>
      </c>
      <c r="S25" s="21">
        <v>0</v>
      </c>
      <c r="T25" s="21">
        <v>127604000</v>
      </c>
      <c r="U25" s="21">
        <v>0</v>
      </c>
      <c r="V25" s="21">
        <v>0</v>
      </c>
      <c r="W25" s="11">
        <f t="shared" si="1"/>
        <v>0</v>
      </c>
      <c r="X25" s="21">
        <v>127604000</v>
      </c>
      <c r="Y25" s="21">
        <v>0</v>
      </c>
      <c r="Z25" s="11">
        <f t="shared" si="3"/>
        <v>0</v>
      </c>
      <c r="AA25" s="21">
        <v>0</v>
      </c>
      <c r="AB25" s="11">
        <v>0</v>
      </c>
      <c r="AC25" s="21">
        <v>0</v>
      </c>
      <c r="AD25" s="11">
        <f t="shared" si="5"/>
        <v>0</v>
      </c>
      <c r="AE25" s="21">
        <v>0</v>
      </c>
      <c r="AF25" s="16"/>
      <c r="AG25" s="11">
        <f t="shared" si="2"/>
        <v>0</v>
      </c>
    </row>
    <row r="26" spans="1:33" s="9" customFormat="1" ht="36" x14ac:dyDescent="0.25">
      <c r="A26" s="10"/>
      <c r="B26" s="14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8" t="s">
        <v>91</v>
      </c>
      <c r="Q26" s="24">
        <f>SUM(Q23:Q25)</f>
        <v>182119000</v>
      </c>
      <c r="R26" s="24">
        <f t="shared" ref="R26:AE26" si="11">SUM(R23:R25)</f>
        <v>0</v>
      </c>
      <c r="S26" s="24">
        <f t="shared" si="11"/>
        <v>0</v>
      </c>
      <c r="T26" s="24">
        <f t="shared" si="11"/>
        <v>182119000</v>
      </c>
      <c r="U26" s="24">
        <f t="shared" si="11"/>
        <v>0</v>
      </c>
      <c r="V26" s="24">
        <f t="shared" si="11"/>
        <v>1600000</v>
      </c>
      <c r="W26" s="11">
        <f t="shared" si="1"/>
        <v>8.7854644490690161E-3</v>
      </c>
      <c r="X26" s="24">
        <f t="shared" si="11"/>
        <v>180519000</v>
      </c>
      <c r="Y26" s="24">
        <f t="shared" si="11"/>
        <v>1600000</v>
      </c>
      <c r="Z26" s="11">
        <f t="shared" si="3"/>
        <v>8.7854644490690161E-3</v>
      </c>
      <c r="AA26" s="24">
        <f t="shared" si="11"/>
        <v>0</v>
      </c>
      <c r="AB26" s="11">
        <f t="shared" si="4"/>
        <v>0</v>
      </c>
      <c r="AC26" s="24">
        <f t="shared" si="11"/>
        <v>0</v>
      </c>
      <c r="AD26" s="11">
        <f t="shared" si="5"/>
        <v>0</v>
      </c>
      <c r="AE26" s="24">
        <f t="shared" si="11"/>
        <v>0</v>
      </c>
      <c r="AF26" s="25"/>
      <c r="AG26" s="11">
        <f t="shared" si="2"/>
        <v>0</v>
      </c>
    </row>
    <row r="27" spans="1:33" ht="78.75" x14ac:dyDescent="0.25">
      <c r="A27" s="3" t="s">
        <v>28</v>
      </c>
      <c r="B27" s="13" t="s">
        <v>29</v>
      </c>
      <c r="C27" s="18" t="s">
        <v>62</v>
      </c>
      <c r="D27" s="19" t="s">
        <v>63</v>
      </c>
      <c r="E27" s="19" t="s">
        <v>64</v>
      </c>
      <c r="F27" s="19" t="s">
        <v>65</v>
      </c>
      <c r="G27" s="19" t="s">
        <v>66</v>
      </c>
      <c r="H27" s="19"/>
      <c r="I27" s="19"/>
      <c r="J27" s="19"/>
      <c r="K27" s="19"/>
      <c r="L27" s="19"/>
      <c r="M27" s="19" t="s">
        <v>33</v>
      </c>
      <c r="N27" s="19" t="s">
        <v>59</v>
      </c>
      <c r="O27" s="19" t="s">
        <v>35</v>
      </c>
      <c r="P27" s="20" t="s">
        <v>67</v>
      </c>
      <c r="Q27" s="21">
        <v>4500000000</v>
      </c>
      <c r="R27" s="21">
        <v>0</v>
      </c>
      <c r="S27" s="21">
        <v>0</v>
      </c>
      <c r="T27" s="21">
        <v>4500000000</v>
      </c>
      <c r="U27" s="21">
        <v>0</v>
      </c>
      <c r="V27" s="21">
        <v>2878000000</v>
      </c>
      <c r="W27" s="11">
        <f t="shared" si="1"/>
        <v>0.63955555555555554</v>
      </c>
      <c r="X27" s="21">
        <v>1622000000</v>
      </c>
      <c r="Y27" s="21">
        <v>1343532158</v>
      </c>
      <c r="Z27" s="11">
        <f t="shared" si="3"/>
        <v>0.29856270177777777</v>
      </c>
      <c r="AA27" s="21">
        <v>50163333</v>
      </c>
      <c r="AB27" s="11">
        <f t="shared" si="4"/>
        <v>3.733690533665663E-2</v>
      </c>
      <c r="AC27" s="21">
        <v>50163333</v>
      </c>
      <c r="AD27" s="11">
        <f t="shared" si="5"/>
        <v>1.1147407333333333E-2</v>
      </c>
      <c r="AE27" s="21">
        <v>50163333</v>
      </c>
      <c r="AF27" s="16"/>
      <c r="AG27" s="11">
        <f t="shared" si="2"/>
        <v>1.1147407333333333E-2</v>
      </c>
    </row>
    <row r="28" spans="1:33" ht="67.5" x14ac:dyDescent="0.25">
      <c r="A28" s="3" t="s">
        <v>28</v>
      </c>
      <c r="B28" s="13" t="s">
        <v>29</v>
      </c>
      <c r="C28" s="18" t="s">
        <v>68</v>
      </c>
      <c r="D28" s="19" t="s">
        <v>63</v>
      </c>
      <c r="E28" s="19" t="s">
        <v>64</v>
      </c>
      <c r="F28" s="19" t="s">
        <v>65</v>
      </c>
      <c r="G28" s="19" t="s">
        <v>69</v>
      </c>
      <c r="H28" s="19"/>
      <c r="I28" s="19"/>
      <c r="J28" s="19"/>
      <c r="K28" s="19"/>
      <c r="L28" s="19"/>
      <c r="M28" s="19" t="s">
        <v>33</v>
      </c>
      <c r="N28" s="19" t="s">
        <v>59</v>
      </c>
      <c r="O28" s="19" t="s">
        <v>35</v>
      </c>
      <c r="P28" s="20" t="s">
        <v>70</v>
      </c>
      <c r="Q28" s="21">
        <v>25501272396</v>
      </c>
      <c r="R28" s="21">
        <v>0</v>
      </c>
      <c r="S28" s="21">
        <v>0</v>
      </c>
      <c r="T28" s="21">
        <v>25501272396</v>
      </c>
      <c r="U28" s="21">
        <v>8000000000</v>
      </c>
      <c r="V28" s="21">
        <v>17501272396</v>
      </c>
      <c r="W28" s="11">
        <f t="shared" si="1"/>
        <v>0.68629016326044812</v>
      </c>
      <c r="X28" s="21">
        <v>0</v>
      </c>
      <c r="Y28" s="21">
        <v>3400545620</v>
      </c>
      <c r="Z28" s="11">
        <f t="shared" si="3"/>
        <v>0.13334807640944976</v>
      </c>
      <c r="AA28" s="21">
        <v>154257454</v>
      </c>
      <c r="AB28" s="11">
        <f t="shared" si="4"/>
        <v>4.5362559788273034E-2</v>
      </c>
      <c r="AC28" s="21">
        <v>154257454</v>
      </c>
      <c r="AD28" s="11">
        <f t="shared" si="5"/>
        <v>6.0490100887748664E-3</v>
      </c>
      <c r="AE28" s="21">
        <v>154257454</v>
      </c>
      <c r="AF28" s="16"/>
      <c r="AG28" s="11">
        <f t="shared" si="2"/>
        <v>6.0490100887748664E-3</v>
      </c>
    </row>
    <row r="29" spans="1:33" ht="67.5" x14ac:dyDescent="0.25">
      <c r="A29" s="3" t="s">
        <v>28</v>
      </c>
      <c r="B29" s="13" t="s">
        <v>29</v>
      </c>
      <c r="C29" s="18" t="s">
        <v>68</v>
      </c>
      <c r="D29" s="19" t="s">
        <v>63</v>
      </c>
      <c r="E29" s="19" t="s">
        <v>64</v>
      </c>
      <c r="F29" s="19" t="s">
        <v>65</v>
      </c>
      <c r="G29" s="19" t="s">
        <v>69</v>
      </c>
      <c r="H29" s="19"/>
      <c r="I29" s="19"/>
      <c r="J29" s="19"/>
      <c r="K29" s="19"/>
      <c r="L29" s="19"/>
      <c r="M29" s="19" t="s">
        <v>47</v>
      </c>
      <c r="N29" s="19" t="s">
        <v>48</v>
      </c>
      <c r="O29" s="19" t="s">
        <v>35</v>
      </c>
      <c r="P29" s="20" t="s">
        <v>70</v>
      </c>
      <c r="Q29" s="21">
        <v>3365400000</v>
      </c>
      <c r="R29" s="21">
        <v>0</v>
      </c>
      <c r="S29" s="21">
        <v>0</v>
      </c>
      <c r="T29" s="21">
        <v>3365400000</v>
      </c>
      <c r="U29" s="21">
        <v>0</v>
      </c>
      <c r="V29" s="21">
        <v>3365400000</v>
      </c>
      <c r="W29" s="11">
        <f t="shared" si="1"/>
        <v>1</v>
      </c>
      <c r="X29" s="21">
        <v>0</v>
      </c>
      <c r="Y29" s="21">
        <v>0</v>
      </c>
      <c r="Z29" s="11">
        <f t="shared" si="3"/>
        <v>0</v>
      </c>
      <c r="AA29" s="21">
        <v>0</v>
      </c>
      <c r="AB29" s="11">
        <v>0</v>
      </c>
      <c r="AC29" s="21">
        <v>0</v>
      </c>
      <c r="AD29" s="11">
        <f t="shared" si="5"/>
        <v>0</v>
      </c>
      <c r="AE29" s="21">
        <v>0</v>
      </c>
      <c r="AF29" s="16"/>
      <c r="AG29" s="11">
        <f t="shared" si="2"/>
        <v>0</v>
      </c>
    </row>
    <row r="30" spans="1:33" ht="67.5" x14ac:dyDescent="0.25">
      <c r="A30" s="3" t="s">
        <v>28</v>
      </c>
      <c r="B30" s="13" t="s">
        <v>29</v>
      </c>
      <c r="C30" s="18" t="s">
        <v>68</v>
      </c>
      <c r="D30" s="19" t="s">
        <v>63</v>
      </c>
      <c r="E30" s="19" t="s">
        <v>64</v>
      </c>
      <c r="F30" s="19" t="s">
        <v>65</v>
      </c>
      <c r="G30" s="19" t="s">
        <v>69</v>
      </c>
      <c r="H30" s="19"/>
      <c r="I30" s="19"/>
      <c r="J30" s="19"/>
      <c r="K30" s="19"/>
      <c r="L30" s="19"/>
      <c r="M30" s="19" t="s">
        <v>47</v>
      </c>
      <c r="N30" s="19" t="s">
        <v>71</v>
      </c>
      <c r="O30" s="19" t="s">
        <v>35</v>
      </c>
      <c r="P30" s="20" t="s">
        <v>70</v>
      </c>
      <c r="Q30" s="21">
        <v>3310198038</v>
      </c>
      <c r="R30" s="21">
        <v>0</v>
      </c>
      <c r="S30" s="21">
        <v>0</v>
      </c>
      <c r="T30" s="21">
        <v>3310198038</v>
      </c>
      <c r="U30" s="21">
        <v>0</v>
      </c>
      <c r="V30" s="21">
        <v>3310198038</v>
      </c>
      <c r="W30" s="11">
        <f t="shared" si="1"/>
        <v>1</v>
      </c>
      <c r="X30" s="21">
        <v>0</v>
      </c>
      <c r="Y30" s="21">
        <v>420758930</v>
      </c>
      <c r="Z30" s="11">
        <f t="shared" si="3"/>
        <v>0.12710989649858526</v>
      </c>
      <c r="AA30" s="21">
        <v>1874565</v>
      </c>
      <c r="AB30" s="11">
        <f t="shared" si="4"/>
        <v>4.4551995604704096E-3</v>
      </c>
      <c r="AC30" s="21">
        <v>1874565</v>
      </c>
      <c r="AD30" s="11">
        <f t="shared" si="5"/>
        <v>5.6629995501193632E-4</v>
      </c>
      <c r="AE30" s="21">
        <v>1874565</v>
      </c>
      <c r="AF30" s="16"/>
      <c r="AG30" s="11">
        <f t="shared" si="2"/>
        <v>5.6629995501193632E-4</v>
      </c>
    </row>
    <row r="31" spans="1:33" ht="56.25" x14ac:dyDescent="0.25">
      <c r="A31" s="3" t="s">
        <v>28</v>
      </c>
      <c r="B31" s="13" t="s">
        <v>29</v>
      </c>
      <c r="C31" s="18" t="s">
        <v>72</v>
      </c>
      <c r="D31" s="19" t="s">
        <v>63</v>
      </c>
      <c r="E31" s="19" t="s">
        <v>73</v>
      </c>
      <c r="F31" s="19" t="s">
        <v>65</v>
      </c>
      <c r="G31" s="19" t="s">
        <v>66</v>
      </c>
      <c r="H31" s="19"/>
      <c r="I31" s="19"/>
      <c r="J31" s="19"/>
      <c r="K31" s="19"/>
      <c r="L31" s="19"/>
      <c r="M31" s="19" t="s">
        <v>33</v>
      </c>
      <c r="N31" s="19" t="s">
        <v>59</v>
      </c>
      <c r="O31" s="19" t="s">
        <v>35</v>
      </c>
      <c r="P31" s="20" t="s">
        <v>74</v>
      </c>
      <c r="Q31" s="21">
        <v>11300000000</v>
      </c>
      <c r="R31" s="21">
        <v>0</v>
      </c>
      <c r="S31" s="21">
        <v>0</v>
      </c>
      <c r="T31" s="21">
        <v>11300000000</v>
      </c>
      <c r="U31" s="21">
        <v>3000000000</v>
      </c>
      <c r="V31" s="21">
        <v>1994385032</v>
      </c>
      <c r="W31" s="11">
        <f t="shared" si="1"/>
        <v>0.17649425061946902</v>
      </c>
      <c r="X31" s="21">
        <v>6305614968</v>
      </c>
      <c r="Y31" s="21">
        <v>1757091282</v>
      </c>
      <c r="Z31" s="11">
        <f t="shared" si="3"/>
        <v>0.15549480371681415</v>
      </c>
      <c r="AA31" s="21">
        <v>0</v>
      </c>
      <c r="AB31" s="11">
        <f t="shared" si="4"/>
        <v>0</v>
      </c>
      <c r="AC31" s="21">
        <v>0</v>
      </c>
      <c r="AD31" s="11">
        <f t="shared" si="5"/>
        <v>0</v>
      </c>
      <c r="AE31" s="21">
        <v>0</v>
      </c>
      <c r="AF31" s="16"/>
      <c r="AG31" s="11">
        <f t="shared" si="2"/>
        <v>0</v>
      </c>
    </row>
    <row r="32" spans="1:33" ht="78.75" x14ac:dyDescent="0.25">
      <c r="A32" s="3" t="s">
        <v>28</v>
      </c>
      <c r="B32" s="13" t="s">
        <v>29</v>
      </c>
      <c r="C32" s="18" t="s">
        <v>75</v>
      </c>
      <c r="D32" s="19" t="s">
        <v>63</v>
      </c>
      <c r="E32" s="19" t="s">
        <v>73</v>
      </c>
      <c r="F32" s="19" t="s">
        <v>65</v>
      </c>
      <c r="G32" s="19" t="s">
        <v>69</v>
      </c>
      <c r="H32" s="19"/>
      <c r="I32" s="19"/>
      <c r="J32" s="19"/>
      <c r="K32" s="19"/>
      <c r="L32" s="19"/>
      <c r="M32" s="19" t="s">
        <v>33</v>
      </c>
      <c r="N32" s="19" t="s">
        <v>59</v>
      </c>
      <c r="O32" s="19" t="s">
        <v>35</v>
      </c>
      <c r="P32" s="20" t="s">
        <v>76</v>
      </c>
      <c r="Q32" s="21">
        <v>9000000000</v>
      </c>
      <c r="R32" s="21">
        <v>0</v>
      </c>
      <c r="S32" s="21">
        <v>0</v>
      </c>
      <c r="T32" s="21">
        <v>9000000000</v>
      </c>
      <c r="U32" s="21">
        <v>0</v>
      </c>
      <c r="V32" s="21">
        <v>9000000000</v>
      </c>
      <c r="W32" s="11">
        <f t="shared" si="1"/>
        <v>1</v>
      </c>
      <c r="X32" s="21">
        <v>0</v>
      </c>
      <c r="Y32" s="21">
        <v>983205804</v>
      </c>
      <c r="Z32" s="11">
        <f t="shared" si="3"/>
        <v>0.10924508933333334</v>
      </c>
      <c r="AA32" s="21">
        <v>0</v>
      </c>
      <c r="AB32" s="11">
        <f t="shared" si="4"/>
        <v>0</v>
      </c>
      <c r="AC32" s="21">
        <v>0</v>
      </c>
      <c r="AD32" s="11">
        <f t="shared" si="5"/>
        <v>0</v>
      </c>
      <c r="AE32" s="21">
        <v>0</v>
      </c>
      <c r="AF32" s="16"/>
      <c r="AG32" s="11">
        <f t="shared" si="2"/>
        <v>0</v>
      </c>
    </row>
    <row r="33" spans="1:33" ht="56.25" x14ac:dyDescent="0.25">
      <c r="A33" s="3" t="s">
        <v>28</v>
      </c>
      <c r="B33" s="13" t="s">
        <v>29</v>
      </c>
      <c r="C33" s="18" t="s">
        <v>77</v>
      </c>
      <c r="D33" s="19" t="s">
        <v>63</v>
      </c>
      <c r="E33" s="19" t="s">
        <v>78</v>
      </c>
      <c r="F33" s="19" t="s">
        <v>65</v>
      </c>
      <c r="G33" s="19" t="s">
        <v>79</v>
      </c>
      <c r="H33" s="19"/>
      <c r="I33" s="19"/>
      <c r="J33" s="19"/>
      <c r="K33" s="19"/>
      <c r="L33" s="19"/>
      <c r="M33" s="19" t="s">
        <v>33</v>
      </c>
      <c r="N33" s="19" t="s">
        <v>59</v>
      </c>
      <c r="O33" s="19" t="s">
        <v>35</v>
      </c>
      <c r="P33" s="20" t="s">
        <v>80</v>
      </c>
      <c r="Q33" s="21">
        <v>4000000000</v>
      </c>
      <c r="R33" s="21">
        <v>0</v>
      </c>
      <c r="S33" s="21">
        <v>0</v>
      </c>
      <c r="T33" s="21">
        <v>4000000000</v>
      </c>
      <c r="U33" s="21">
        <v>0</v>
      </c>
      <c r="V33" s="21">
        <v>2353080347</v>
      </c>
      <c r="W33" s="11">
        <f t="shared" si="1"/>
        <v>0.58827008675000003</v>
      </c>
      <c r="X33" s="21">
        <v>1646919653</v>
      </c>
      <c r="Y33" s="21">
        <v>1595974450</v>
      </c>
      <c r="Z33" s="11">
        <f t="shared" si="3"/>
        <v>0.39899361249999998</v>
      </c>
      <c r="AA33" s="21">
        <v>55091865</v>
      </c>
      <c r="AB33" s="11">
        <f t="shared" si="4"/>
        <v>3.4519265017055878E-2</v>
      </c>
      <c r="AC33" s="21">
        <v>55091865</v>
      </c>
      <c r="AD33" s="11">
        <f t="shared" si="5"/>
        <v>1.3772966249999999E-2</v>
      </c>
      <c r="AE33" s="21">
        <v>55091865</v>
      </c>
      <c r="AF33" s="16"/>
      <c r="AG33" s="11">
        <f t="shared" si="2"/>
        <v>1.3772966249999999E-2</v>
      </c>
    </row>
    <row r="34" spans="1:33" s="9" customFormat="1" x14ac:dyDescent="0.25">
      <c r="A34" s="10" t="s">
        <v>0</v>
      </c>
      <c r="B34" s="14" t="s">
        <v>0</v>
      </c>
      <c r="C34" s="22" t="s">
        <v>0</v>
      </c>
      <c r="D34" s="23" t="s">
        <v>0</v>
      </c>
      <c r="E34" s="23" t="s">
        <v>0</v>
      </c>
      <c r="F34" s="23" t="s">
        <v>0</v>
      </c>
      <c r="G34" s="23" t="s">
        <v>0</v>
      </c>
      <c r="H34" s="23" t="s">
        <v>0</v>
      </c>
      <c r="I34" s="23" t="s">
        <v>0</v>
      </c>
      <c r="J34" s="23" t="s">
        <v>0</v>
      </c>
      <c r="K34" s="23" t="s">
        <v>0</v>
      </c>
      <c r="L34" s="23" t="s">
        <v>0</v>
      </c>
      <c r="M34" s="23" t="s">
        <v>0</v>
      </c>
      <c r="N34" s="23" t="s">
        <v>0</v>
      </c>
      <c r="O34" s="23" t="s">
        <v>0</v>
      </c>
      <c r="P34" s="5" t="s">
        <v>85</v>
      </c>
      <c r="Q34" s="24">
        <f>SUM(Q27:Q33)</f>
        <v>60976870434</v>
      </c>
      <c r="R34" s="24">
        <f t="shared" ref="R34:AF34" si="12">SUM(R27:R33)</f>
        <v>0</v>
      </c>
      <c r="S34" s="24">
        <f t="shared" si="12"/>
        <v>0</v>
      </c>
      <c r="T34" s="24">
        <f t="shared" si="12"/>
        <v>60976870434</v>
      </c>
      <c r="U34" s="24">
        <f t="shared" si="12"/>
        <v>11000000000</v>
      </c>
      <c r="V34" s="24">
        <f t="shared" si="12"/>
        <v>40402335813</v>
      </c>
      <c r="W34" s="11">
        <f t="shared" si="1"/>
        <v>0.66258460831850308</v>
      </c>
      <c r="X34" s="24">
        <f t="shared" si="12"/>
        <v>9574534621</v>
      </c>
      <c r="Y34" s="24">
        <f t="shared" si="12"/>
        <v>9501108244</v>
      </c>
      <c r="Z34" s="11">
        <f t="shared" si="3"/>
        <v>0.15581495370910822</v>
      </c>
      <c r="AA34" s="24">
        <f t="shared" si="12"/>
        <v>261387217</v>
      </c>
      <c r="AB34" s="11">
        <f t="shared" si="4"/>
        <v>2.7511234509412879E-2</v>
      </c>
      <c r="AC34" s="24">
        <f t="shared" si="12"/>
        <v>261387217</v>
      </c>
      <c r="AD34" s="11">
        <f t="shared" si="5"/>
        <v>4.2866617315645882E-3</v>
      </c>
      <c r="AE34" s="24">
        <f t="shared" si="12"/>
        <v>261387217</v>
      </c>
      <c r="AF34" s="24">
        <f t="shared" si="12"/>
        <v>0</v>
      </c>
      <c r="AG34" s="11">
        <f t="shared" si="2"/>
        <v>4.2866617315645882E-3</v>
      </c>
    </row>
    <row r="35" spans="1:33" s="9" customFormat="1" x14ac:dyDescent="0.25">
      <c r="A35" s="10" t="s">
        <v>0</v>
      </c>
      <c r="B35" s="15" t="s">
        <v>0</v>
      </c>
      <c r="C35" s="22" t="s">
        <v>0</v>
      </c>
      <c r="D35" s="23" t="s">
        <v>0</v>
      </c>
      <c r="E35" s="23" t="s">
        <v>0</v>
      </c>
      <c r="F35" s="23" t="s">
        <v>0</v>
      </c>
      <c r="G35" s="23" t="s">
        <v>0</v>
      </c>
      <c r="H35" s="23" t="s">
        <v>0</v>
      </c>
      <c r="I35" s="23" t="s">
        <v>0</v>
      </c>
      <c r="J35" s="23" t="s">
        <v>0</v>
      </c>
      <c r="K35" s="23" t="s">
        <v>0</v>
      </c>
      <c r="L35" s="23" t="s">
        <v>0</v>
      </c>
      <c r="M35" s="23" t="s">
        <v>0</v>
      </c>
      <c r="N35" s="23" t="s">
        <v>0</v>
      </c>
      <c r="O35" s="23" t="s">
        <v>0</v>
      </c>
      <c r="P35" s="5" t="s">
        <v>86</v>
      </c>
      <c r="Q35" s="24">
        <f>+Q34+Q12</f>
        <v>74647401434</v>
      </c>
      <c r="R35" s="24">
        <f t="shared" ref="R35:AF35" si="13">+R34+R12</f>
        <v>0</v>
      </c>
      <c r="S35" s="24">
        <f t="shared" si="13"/>
        <v>0</v>
      </c>
      <c r="T35" s="24">
        <f t="shared" si="13"/>
        <v>74647401434</v>
      </c>
      <c r="U35" s="24">
        <f t="shared" si="13"/>
        <v>11000000000</v>
      </c>
      <c r="V35" s="24">
        <f t="shared" si="13"/>
        <v>40464009813</v>
      </c>
      <c r="W35" s="11">
        <f t="shared" si="1"/>
        <v>0.54206856549154658</v>
      </c>
      <c r="X35" s="24">
        <f t="shared" si="13"/>
        <v>9755053621</v>
      </c>
      <c r="Y35" s="24">
        <f t="shared" si="13"/>
        <v>11182928760.370001</v>
      </c>
      <c r="Z35" s="11">
        <f t="shared" si="3"/>
        <v>0.1498100207849494</v>
      </c>
      <c r="AA35" s="24">
        <f t="shared" si="13"/>
        <v>1009359140.0700001</v>
      </c>
      <c r="AB35" s="11">
        <f t="shared" si="4"/>
        <v>9.0258926055843375E-2</v>
      </c>
      <c r="AC35" s="24">
        <f t="shared" si="13"/>
        <v>267323499.11176229</v>
      </c>
      <c r="AD35" s="11">
        <f t="shared" si="5"/>
        <v>1.3521691588453105E-2</v>
      </c>
      <c r="AE35" s="24">
        <f t="shared" si="13"/>
        <v>1009359140.0700001</v>
      </c>
      <c r="AF35" s="24">
        <f t="shared" si="13"/>
        <v>0.11176228274514105</v>
      </c>
      <c r="AG35" s="11">
        <f t="shared" si="2"/>
        <v>1.3521691588453105E-2</v>
      </c>
    </row>
    <row r="36" spans="1:33" ht="0" hidden="1" customHeight="1" x14ac:dyDescent="0.25"/>
    <row r="37" spans="1:33" ht="33.950000000000003" customHeight="1" x14ac:dyDescent="0.25"/>
  </sheetData>
  <mergeCells count="9">
    <mergeCell ref="AD1:AG2"/>
    <mergeCell ref="C8:AG8"/>
    <mergeCell ref="C9:AG9"/>
    <mergeCell ref="C10:AG10"/>
    <mergeCell ref="AD6:AG7"/>
    <mergeCell ref="AD3:AG5"/>
    <mergeCell ref="R5:AB7"/>
    <mergeCell ref="C1:Q7"/>
    <mergeCell ref="R1:AB3"/>
  </mergeCells>
  <printOptions horizontalCentered="1"/>
  <pageMargins left="0.78740157480314965" right="0.78740157480314965" top="0.78740157480314965" bottom="0.78740157480314965" header="0.78740157480314965" footer="0.78740157480314965"/>
  <pageSetup paperSize="5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CARVAJALES JIMENEZ</dc:creator>
  <cp:lastModifiedBy>JAIBER USECHE LINARES</cp:lastModifiedBy>
  <cp:lastPrinted>2021-02-01T16:37:38Z</cp:lastPrinted>
  <dcterms:created xsi:type="dcterms:W3CDTF">2021-02-01T16:06:56Z</dcterms:created>
  <dcterms:modified xsi:type="dcterms:W3CDTF">2021-02-01T16:38:22Z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