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lyn rolon\PRESUPUESTO AUNAP\EJECUCION PRESUPUESTAL\MARZO\"/>
    </mc:Choice>
  </mc:AlternateContent>
  <xr:revisionPtr revIDLastSave="0" documentId="13_ncr:1_{75453DD1-92DF-4595-AD56-33F8AE1646F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_EPG034_EjecucionPresupuesta" sheetId="1" r:id="rId1"/>
  </sheets>
  <calcPr calcId="179021"/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7" i="1"/>
  <c r="AG19" i="1"/>
  <c r="AG20" i="1"/>
  <c r="AG21" i="1"/>
  <c r="AG23" i="1"/>
  <c r="AG24" i="1"/>
  <c r="AG25" i="1"/>
  <c r="AG26" i="1"/>
  <c r="AG27" i="1"/>
  <c r="AG28" i="1"/>
  <c r="AG29" i="1"/>
  <c r="AG31" i="1"/>
  <c r="AB9" i="1"/>
  <c r="AC9" i="1"/>
  <c r="AB10" i="1"/>
  <c r="AC10" i="1"/>
  <c r="AB11" i="1"/>
  <c r="AC11" i="1"/>
  <c r="AB13" i="1"/>
  <c r="AC13" i="1"/>
  <c r="AB14" i="1"/>
  <c r="AC14" i="1"/>
  <c r="AB15" i="1"/>
  <c r="AC15" i="1"/>
  <c r="AB17" i="1"/>
  <c r="AC17" i="1"/>
  <c r="AB19" i="1"/>
  <c r="AC19" i="1"/>
  <c r="AB20" i="1"/>
  <c r="AC20" i="1"/>
  <c r="AB21" i="1"/>
  <c r="AC21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1" i="1"/>
  <c r="AC31" i="1"/>
  <c r="Z9" i="1"/>
  <c r="Z10" i="1"/>
  <c r="Z11" i="1"/>
  <c r="Z13" i="1"/>
  <c r="Z14" i="1"/>
  <c r="Z15" i="1"/>
  <c r="Z17" i="1"/>
  <c r="Z19" i="1"/>
  <c r="Z20" i="1"/>
  <c r="Z21" i="1"/>
  <c r="Z23" i="1"/>
  <c r="Z24" i="1"/>
  <c r="Z25" i="1"/>
  <c r="Z26" i="1"/>
  <c r="Z27" i="1"/>
  <c r="Z28" i="1"/>
  <c r="Z29" i="1"/>
  <c r="Z31" i="1"/>
  <c r="W9" i="1"/>
  <c r="W10" i="1"/>
  <c r="W11" i="1"/>
  <c r="W13" i="1"/>
  <c r="W14" i="1"/>
  <c r="W15" i="1"/>
  <c r="W17" i="1"/>
  <c r="W19" i="1"/>
  <c r="W20" i="1"/>
  <c r="W21" i="1"/>
  <c r="W23" i="1"/>
  <c r="W24" i="1"/>
  <c r="W25" i="1"/>
  <c r="W26" i="1"/>
  <c r="W27" i="1"/>
  <c r="W28" i="1"/>
  <c r="W29" i="1"/>
  <c r="W31" i="1"/>
  <c r="R30" i="1"/>
  <c r="S30" i="1"/>
  <c r="T30" i="1"/>
  <c r="U30" i="1"/>
  <c r="V30" i="1"/>
  <c r="X30" i="1"/>
  <c r="Y30" i="1"/>
  <c r="Z30" i="1" s="1"/>
  <c r="AA30" i="1"/>
  <c r="AB30" i="1" s="1"/>
  <c r="AD30" i="1"/>
  <c r="AE30" i="1"/>
  <c r="AF30" i="1"/>
  <c r="R22" i="1"/>
  <c r="S22" i="1"/>
  <c r="T22" i="1"/>
  <c r="U22" i="1"/>
  <c r="V22" i="1"/>
  <c r="W22" i="1" s="1"/>
  <c r="X22" i="1"/>
  <c r="Y22" i="1"/>
  <c r="Z22" i="1" s="1"/>
  <c r="AA22" i="1"/>
  <c r="AB22" i="1" s="1"/>
  <c r="AD22" i="1"/>
  <c r="AE22" i="1"/>
  <c r="AG22" i="1" s="1"/>
  <c r="AF22" i="1"/>
  <c r="R18" i="1"/>
  <c r="S18" i="1"/>
  <c r="T18" i="1"/>
  <c r="AC18" i="1" s="1"/>
  <c r="U18" i="1"/>
  <c r="V18" i="1"/>
  <c r="X18" i="1"/>
  <c r="Y18" i="1"/>
  <c r="Z18" i="1" s="1"/>
  <c r="AA18" i="1"/>
  <c r="AD18" i="1"/>
  <c r="AE18" i="1"/>
  <c r="AF18" i="1"/>
  <c r="R16" i="1"/>
  <c r="S16" i="1"/>
  <c r="T16" i="1"/>
  <c r="U16" i="1"/>
  <c r="V16" i="1"/>
  <c r="X16" i="1"/>
  <c r="Y16" i="1"/>
  <c r="Z16" i="1" s="1"/>
  <c r="AA16" i="1"/>
  <c r="AB16" i="1" s="1"/>
  <c r="AD16" i="1"/>
  <c r="AE16" i="1"/>
  <c r="AF16" i="1"/>
  <c r="R12" i="1"/>
  <c r="R8" i="1" s="1"/>
  <c r="S12" i="1"/>
  <c r="T12" i="1"/>
  <c r="U12" i="1"/>
  <c r="V12" i="1"/>
  <c r="W12" i="1" s="1"/>
  <c r="X12" i="1"/>
  <c r="Y12" i="1"/>
  <c r="Z12" i="1" s="1"/>
  <c r="AA12" i="1"/>
  <c r="AC12" i="1" s="1"/>
  <c r="AD12" i="1"/>
  <c r="AD8" i="1" s="1"/>
  <c r="AE12" i="1"/>
  <c r="AF12" i="1"/>
  <c r="V8" i="1"/>
  <c r="Q8" i="1"/>
  <c r="Q30" i="1"/>
  <c r="Q22" i="1"/>
  <c r="Q18" i="1"/>
  <c r="Q16" i="1"/>
  <c r="Q12" i="1"/>
  <c r="U8" i="1" l="1"/>
  <c r="AF8" i="1"/>
  <c r="T8" i="1"/>
  <c r="W8" i="1" s="1"/>
  <c r="AE8" i="1"/>
  <c r="X8" i="1"/>
  <c r="W18" i="1"/>
  <c r="W30" i="1"/>
  <c r="S8" i="1"/>
  <c r="AB18" i="1"/>
  <c r="AG30" i="1"/>
  <c r="AC22" i="1"/>
  <c r="AC30" i="1"/>
  <c r="AC16" i="1"/>
  <c r="AA8" i="1"/>
  <c r="AB12" i="1"/>
  <c r="W16" i="1"/>
  <c r="AG16" i="1"/>
  <c r="Y8" i="1"/>
  <c r="Z8" i="1" s="1"/>
  <c r="AG18" i="1"/>
  <c r="AG8" i="1" l="1"/>
  <c r="AB8" i="1"/>
  <c r="AC8" i="1"/>
</calcChain>
</file>

<file path=xl/sharedStrings.xml><?xml version="1.0" encoding="utf-8"?>
<sst xmlns="http://schemas.openxmlformats.org/spreadsheetml/2006/main" count="300" uniqueCount="103">
  <si>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</si>
  <si>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</si>
  <si>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</si>
  <si>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</si>
  <si>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</si>
  <si>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</si>
  <si>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</si>
  <si>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</si>
  <si>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</si>
  <si>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</si>
  <si>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</si>
  <si>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</si>
  <si>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</si>
  <si>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</si>
  <si>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</si>
  <si>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</si>
  <si>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</si>
  <si>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</si>
  <si>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</si>
  <si>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</si>
  <si>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</si>
  <si>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</si>
  <si>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</si>
  <si>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</si>
  <si>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</si>
  <si>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</si>
  <si>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</si>
  <si>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</si>
  <si>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</si>
  <si>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</si>
  <si>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</si>
  <si>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</si>
  <si>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</si>
  <si>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</si>
  <si>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</si>
  <si>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</si>
  <si>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</si>
  <si>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</si>
  <si>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</si>
  <si>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</si>
  <si>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</si>
  <si>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</si>
  <si>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</si>
  <si>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</si>
  <si>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</si>
  <si>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</si>
  <si>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</si>
  <si>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</si>
  <si>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</si>
  <si>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</si>
  <si>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</si>
  <si>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</si>
  <si>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</si>
  <si>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</si>
  <si>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</si>
  <si>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</si>
  <si>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</si>
  <si>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</si>
  <si>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</si>
  <si>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</si>
  <si>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</si>
  <si>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</si>
  <si>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</si>
  <si>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</si>
  <si>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</si>
  <si>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</si>
  <si>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</si>
  <si>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</si>
  <si>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</si>
  <si>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</si>
  <si>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</si>
  <si>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</si>
  <si>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</si>
  <si>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</si>
  <si>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</si>
  <si>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NACIONAL-[PREVIO CONCEPTO DNP]</t>
  </si>
  <si>
    <t>21</t>
  </si>
  <si>
    <t>C-1708-1100-4</t>
  </si>
  <si>
    <t>1708</t>
  </si>
  <si>
    <t>FORTALECIMIENTO DEL SERVICIO ESTADÍSTICO PESQUERO COLOMBIANO A NIVEL  NACIONAL-[PREVIO CONCEPTO DNP]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</si>
  <si>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</si>
  <si>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</si>
  <si>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</si>
  <si>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</si>
  <si>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</si>
  <si>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</si>
  <si>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%CDP / APROP. VGENTE</t>
  </si>
  <si>
    <t>%COMP / APROP. VGENTE</t>
  </si>
  <si>
    <t>%OBLIG / COMP</t>
  </si>
  <si>
    <t>%OBLIG  / APROP. VGENTE</t>
  </si>
  <si>
    <t>%PAGOS / APROP. VGENTE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</si>
  <si>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</si>
  <si>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</si>
  <si>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</si>
  <si>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</si>
  <si>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</si>
  <si>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</si>
  <si>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</si>
  <si>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</si>
  <si>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</si>
  <si>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</si>
  <si>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</si>
  <si>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31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</si>
</sst>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thin">
        <color rgb="FF2888F7"/>
      </left>
      <right style="thin">
        <color rgb="FF2888F7"/>
      </right>
      <top style="thin">
        <color rgb="FF2888F7"/>
      </top>
      <bottom style="thin">
        <color rgb="FF2888F7"/>
      </bottom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/>
      <right style="thin">
        <color rgb="FF2888F7"/>
      </right>
      <top/>
      <bottom style="thin">
        <color rgb="FF2888F7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/>
    <xf numFmtId="164" fontId="4" fillId="0" borderId="2" xfId="0" applyNumberFormat="1" applyFont="1" applyFill="1" applyBorder="1" applyAlignment="1">
      <alignment horizontal="right" vertical="center" wrapText="1" readingOrder="1"/>
    </xf>
    <xf numFmtId="9" fontId="4" fillId="0" borderId="2" xfId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1" fillId="0" borderId="6" xfId="0" applyFont="1" applyFill="1" applyBorder="1"/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9" fontId="4" fillId="0" borderId="9" xfId="1" applyFont="1" applyFill="1" applyBorder="1" applyAlignment="1">
      <alignment horizontal="righ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1" xfId="0" applyNumberFormat="1" applyFont="1" applyFill="1" applyBorder="1" applyAlignment="1">
      <alignment horizontal="left" vertical="center" wrapText="1" readingOrder="1"/>
    </xf>
    <xf numFmtId="164" fontId="4" fillId="0" borderId="11" xfId="0" applyNumberFormat="1" applyFont="1" applyFill="1" applyBorder="1" applyAlignment="1">
      <alignment horizontal="right" vertical="center" wrapText="1" readingOrder="1"/>
    </xf>
    <xf numFmtId="9" fontId="4" fillId="0" borderId="11" xfId="1" applyFont="1" applyFill="1" applyBorder="1" applyAlignment="1">
      <alignment horizontal="right" vertical="center" wrapText="1" readingOrder="1"/>
    </xf>
    <xf numFmtId="0" fontId="6" fillId="0" borderId="11" xfId="0" applyFont="1" applyFill="1" applyBorder="1"/>
    <xf numFmtId="9" fontId="4" fillId="0" borderId="12" xfId="1" applyFont="1" applyFill="1" applyBorder="1" applyAlignment="1">
      <alignment horizontal="right" vertical="center" wrapText="1" readingOrder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4"/>
  <sheetViews>
    <sheetView showGridLines="0" tabSelected="1" topLeftCell="C1" workbookViewId="0">
      <selection activeCell="T10" sqref="T10"/>
    </sheetView>
  </sheetViews>
  <sheetFormatPr baseColWidth="10" defaultRowHeight="14.4"/>
  <cols>
    <col min="1" max="1" width="13.44140625" hidden="1" customWidth="1"/>
    <col min="2" max="2" width="26.88671875" hidden="1" customWidth="1"/>
    <col min="3" max="3" width="13.109375" customWidth="1"/>
    <col min="4" max="11" width="5.44140625" hidden="1" customWidth="1"/>
    <col min="12" max="12" width="7" hidden="1" customWidth="1"/>
    <col min="13" max="13" width="9.6640625" hidden="1" customWidth="1"/>
    <col min="14" max="14" width="8.109375" customWidth="1"/>
    <col min="15" max="15" width="9.6640625" customWidth="1"/>
    <col min="16" max="16" width="27.6640625" customWidth="1"/>
    <col min="17" max="22" width="14.6640625" customWidth="1"/>
    <col min="23" max="23" width="11.5546875" customWidth="1"/>
    <col min="24" max="24" width="14.6640625" hidden="1" customWidth="1"/>
    <col min="25" max="25" width="14.6640625" customWidth="1"/>
    <col min="26" max="26" width="11.5546875" customWidth="1"/>
    <col min="27" max="27" width="14.6640625" customWidth="1"/>
    <col min="28" max="29" width="9.77734375" customWidth="1"/>
    <col min="30" max="30" width="14.6640625" hidden="1" customWidth="1"/>
    <col min="31" max="31" width="14.6640625" customWidth="1"/>
    <col min="32" max="32" width="0" hidden="1" customWidth="1"/>
    <col min="33" max="33" width="9.21875" customWidth="1"/>
  </cols>
  <sheetData>
    <row r="1" spans="1:33">
      <c r="A1" s="1" t="s">
        <v>0</v>
      </c>
      <c r="B1" s="2">
        <v>2021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  <c r="R1" s="36" t="s">
        <v>97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7" t="s">
        <v>98</v>
      </c>
      <c r="AD1" s="38"/>
      <c r="AE1" s="38"/>
      <c r="AF1" s="38"/>
      <c r="AG1" s="38"/>
    </row>
    <row r="2" spans="1:33">
      <c r="A2" s="2"/>
      <c r="B2" s="2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 t="s">
        <v>99</v>
      </c>
      <c r="AD2" s="38"/>
      <c r="AE2" s="38"/>
      <c r="AF2" s="38"/>
      <c r="AG2" s="38"/>
    </row>
    <row r="3" spans="1:33">
      <c r="A3" s="2"/>
      <c r="B3" s="2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R3" s="36" t="s">
        <v>100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  <c r="AD3" s="38"/>
      <c r="AE3" s="38"/>
      <c r="AF3" s="38"/>
      <c r="AG3" s="38"/>
    </row>
    <row r="4" spans="1:33">
      <c r="A4" s="2"/>
      <c r="B4" s="2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 t="s">
        <v>101</v>
      </c>
      <c r="AD4" s="38"/>
      <c r="AE4" s="38"/>
      <c r="AF4" s="38"/>
      <c r="AG4" s="38"/>
    </row>
    <row r="5" spans="1:33" ht="34.799999999999997" customHeight="1">
      <c r="A5" s="1" t="s">
        <v>2</v>
      </c>
      <c r="B5" s="1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5" t="s">
        <v>102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</row>
    <row r="6" spans="1:33" ht="15" thickBot="1">
      <c r="A6" s="1" t="s">
        <v>4</v>
      </c>
      <c r="B6" s="1" t="s">
        <v>5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1</v>
      </c>
      <c r="Q6" s="3" t="s">
        <v>1</v>
      </c>
      <c r="R6" s="3" t="s">
        <v>1</v>
      </c>
      <c r="S6" s="3" t="s">
        <v>1</v>
      </c>
      <c r="T6" s="3" t="s">
        <v>1</v>
      </c>
      <c r="U6" s="3" t="s">
        <v>1</v>
      </c>
      <c r="V6" s="3" t="s">
        <v>1</v>
      </c>
      <c r="W6" s="3"/>
      <c r="X6" s="3" t="s">
        <v>1</v>
      </c>
      <c r="Y6" s="3" t="s">
        <v>1</v>
      </c>
      <c r="Z6" s="3"/>
      <c r="AA6" s="3" t="s">
        <v>1</v>
      </c>
      <c r="AB6" s="3"/>
      <c r="AC6" s="3"/>
      <c r="AD6" s="3" t="s">
        <v>1</v>
      </c>
      <c r="AE6" s="3" t="s">
        <v>1</v>
      </c>
    </row>
    <row r="7" spans="1:33" ht="40.200000000000003" customHeight="1">
      <c r="A7" s="1" t="s">
        <v>6</v>
      </c>
      <c r="B7" s="6" t="s">
        <v>7</v>
      </c>
      <c r="C7" s="19" t="s">
        <v>8</v>
      </c>
      <c r="D7" s="20" t="s">
        <v>9</v>
      </c>
      <c r="E7" s="20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0" t="s">
        <v>20</v>
      </c>
      <c r="P7" s="20" t="s">
        <v>21</v>
      </c>
      <c r="Q7" s="20" t="s">
        <v>22</v>
      </c>
      <c r="R7" s="20" t="s">
        <v>23</v>
      </c>
      <c r="S7" s="20" t="s">
        <v>24</v>
      </c>
      <c r="T7" s="20" t="s">
        <v>25</v>
      </c>
      <c r="U7" s="20" t="s">
        <v>26</v>
      </c>
      <c r="V7" s="20" t="s">
        <v>27</v>
      </c>
      <c r="W7" s="20" t="s">
        <v>86</v>
      </c>
      <c r="X7" s="20" t="s">
        <v>28</v>
      </c>
      <c r="Y7" s="20" t="s">
        <v>29</v>
      </c>
      <c r="Z7" s="20" t="s">
        <v>87</v>
      </c>
      <c r="AA7" s="20" t="s">
        <v>30</v>
      </c>
      <c r="AB7" s="20" t="s">
        <v>88</v>
      </c>
      <c r="AC7" s="20" t="s">
        <v>89</v>
      </c>
      <c r="AD7" s="20" t="s">
        <v>31</v>
      </c>
      <c r="AE7" s="20" t="s">
        <v>32</v>
      </c>
      <c r="AF7" s="21"/>
      <c r="AG7" s="22" t="s">
        <v>90</v>
      </c>
    </row>
    <row r="8" spans="1:33" ht="20.399999999999999" customHeight="1">
      <c r="A8" s="2"/>
      <c r="B8" s="6"/>
      <c r="C8" s="2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 t="s">
        <v>91</v>
      </c>
      <c r="Q8" s="14">
        <f>Q12+Q16+Q18+Q22</f>
        <v>13670531000</v>
      </c>
      <c r="R8" s="14">
        <f t="shared" ref="R8:AF8" si="0">R12+R16+R18+R22</f>
        <v>0</v>
      </c>
      <c r="S8" s="14">
        <f t="shared" si="0"/>
        <v>0</v>
      </c>
      <c r="T8" s="14">
        <f t="shared" si="0"/>
        <v>13670531000</v>
      </c>
      <c r="U8" s="14">
        <f t="shared" si="0"/>
        <v>0</v>
      </c>
      <c r="V8" s="14">
        <f t="shared" si="0"/>
        <v>12990433375.530001</v>
      </c>
      <c r="W8" s="15">
        <f>V8/T8</f>
        <v>0.95025082606740008</v>
      </c>
      <c r="X8" s="14">
        <f t="shared" si="0"/>
        <v>680097624.47000003</v>
      </c>
      <c r="Y8" s="14">
        <f t="shared" si="0"/>
        <v>3371874852.4899998</v>
      </c>
      <c r="Z8" s="15">
        <f>Y8/T8</f>
        <v>0.24665280759686656</v>
      </c>
      <c r="AA8" s="14">
        <f t="shared" si="0"/>
        <v>2823440739.4899998</v>
      </c>
      <c r="AB8" s="15">
        <f>AA8/Y8</f>
        <v>0.83735039496053587</v>
      </c>
      <c r="AC8" s="15">
        <f>AA8/T8</f>
        <v>0.20653482585936125</v>
      </c>
      <c r="AD8" s="14">
        <f t="shared" si="0"/>
        <v>2823440739.4899998</v>
      </c>
      <c r="AE8" s="14">
        <f t="shared" si="0"/>
        <v>2823440739.4899998</v>
      </c>
      <c r="AF8" s="14">
        <f t="shared" si="0"/>
        <v>0</v>
      </c>
      <c r="AG8" s="24">
        <f>AE8/T8</f>
        <v>0.20653482585936125</v>
      </c>
    </row>
    <row r="9" spans="1:33" ht="20.399999999999999">
      <c r="A9" s="4" t="s">
        <v>33</v>
      </c>
      <c r="B9" s="7" t="s">
        <v>34</v>
      </c>
      <c r="C9" s="25" t="s">
        <v>35</v>
      </c>
      <c r="D9" s="16" t="s">
        <v>36</v>
      </c>
      <c r="E9" s="16" t="s">
        <v>37</v>
      </c>
      <c r="F9" s="16" t="s">
        <v>37</v>
      </c>
      <c r="G9" s="16" t="s">
        <v>37</v>
      </c>
      <c r="H9" s="16"/>
      <c r="I9" s="16"/>
      <c r="J9" s="16"/>
      <c r="K9" s="16"/>
      <c r="L9" s="16"/>
      <c r="M9" s="16" t="s">
        <v>38</v>
      </c>
      <c r="N9" s="16" t="s">
        <v>39</v>
      </c>
      <c r="O9" s="16" t="s">
        <v>40</v>
      </c>
      <c r="P9" s="17" t="s">
        <v>41</v>
      </c>
      <c r="Q9" s="18">
        <v>6834081000</v>
      </c>
      <c r="R9" s="18">
        <v>0</v>
      </c>
      <c r="S9" s="18">
        <v>0</v>
      </c>
      <c r="T9" s="18">
        <v>6834081000</v>
      </c>
      <c r="U9" s="18">
        <v>0</v>
      </c>
      <c r="V9" s="18">
        <v>6834081000</v>
      </c>
      <c r="W9" s="15">
        <f t="shared" ref="W9:W31" si="1">V9/T9</f>
        <v>1</v>
      </c>
      <c r="X9" s="18">
        <v>0</v>
      </c>
      <c r="Y9" s="18">
        <v>1497420525</v>
      </c>
      <c r="Z9" s="15">
        <f t="shared" ref="Z9:Z31" si="2">Y9/T9</f>
        <v>0.21911073705447739</v>
      </c>
      <c r="AA9" s="18">
        <v>1497420525</v>
      </c>
      <c r="AB9" s="15">
        <f t="shared" ref="AB9:AB31" si="3">AA9/Y9</f>
        <v>1</v>
      </c>
      <c r="AC9" s="15">
        <f t="shared" ref="AC9:AC31" si="4">AA9/T9</f>
        <v>0.21911073705447739</v>
      </c>
      <c r="AD9" s="18">
        <v>1497420525</v>
      </c>
      <c r="AE9" s="18">
        <v>1497420525</v>
      </c>
      <c r="AF9" s="13"/>
      <c r="AG9" s="24">
        <f t="shared" ref="AG9:AG31" si="5">AE9/T9</f>
        <v>0.21911073705447739</v>
      </c>
    </row>
    <row r="10" spans="1:33" ht="20.399999999999999">
      <c r="A10" s="4" t="s">
        <v>33</v>
      </c>
      <c r="B10" s="7" t="s">
        <v>34</v>
      </c>
      <c r="C10" s="25" t="s">
        <v>42</v>
      </c>
      <c r="D10" s="16" t="s">
        <v>36</v>
      </c>
      <c r="E10" s="16" t="s">
        <v>37</v>
      </c>
      <c r="F10" s="16" t="s">
        <v>37</v>
      </c>
      <c r="G10" s="16" t="s">
        <v>43</v>
      </c>
      <c r="H10" s="16"/>
      <c r="I10" s="16"/>
      <c r="J10" s="16"/>
      <c r="K10" s="16"/>
      <c r="L10" s="16"/>
      <c r="M10" s="16" t="s">
        <v>38</v>
      </c>
      <c r="N10" s="16" t="s">
        <v>39</v>
      </c>
      <c r="O10" s="16" t="s">
        <v>40</v>
      </c>
      <c r="P10" s="17" t="s">
        <v>44</v>
      </c>
      <c r="Q10" s="18">
        <v>2670919000</v>
      </c>
      <c r="R10" s="18">
        <v>0</v>
      </c>
      <c r="S10" s="18">
        <v>0</v>
      </c>
      <c r="T10" s="18">
        <v>2670919000</v>
      </c>
      <c r="U10" s="18">
        <v>0</v>
      </c>
      <c r="V10" s="18">
        <v>2670919000</v>
      </c>
      <c r="W10" s="15">
        <f t="shared" si="1"/>
        <v>1</v>
      </c>
      <c r="X10" s="18">
        <v>0</v>
      </c>
      <c r="Y10" s="18">
        <v>421436587</v>
      </c>
      <c r="Z10" s="15">
        <f t="shared" si="2"/>
        <v>0.15778710885653965</v>
      </c>
      <c r="AA10" s="18">
        <v>421436587</v>
      </c>
      <c r="AB10" s="15">
        <f t="shared" si="3"/>
        <v>1</v>
      </c>
      <c r="AC10" s="15">
        <f t="shared" si="4"/>
        <v>0.15778710885653965</v>
      </c>
      <c r="AD10" s="18">
        <v>421436587</v>
      </c>
      <c r="AE10" s="18">
        <v>421436587</v>
      </c>
      <c r="AF10" s="13"/>
      <c r="AG10" s="24">
        <f t="shared" si="5"/>
        <v>0.15778710885653965</v>
      </c>
    </row>
    <row r="11" spans="1:33" ht="20.399999999999999">
      <c r="A11" s="4" t="s">
        <v>33</v>
      </c>
      <c r="B11" s="7" t="s">
        <v>34</v>
      </c>
      <c r="C11" s="25" t="s">
        <v>45</v>
      </c>
      <c r="D11" s="16" t="s">
        <v>36</v>
      </c>
      <c r="E11" s="16" t="s">
        <v>37</v>
      </c>
      <c r="F11" s="16" t="s">
        <v>37</v>
      </c>
      <c r="G11" s="16" t="s">
        <v>46</v>
      </c>
      <c r="H11" s="16"/>
      <c r="I11" s="16"/>
      <c r="J11" s="16"/>
      <c r="K11" s="16"/>
      <c r="L11" s="16"/>
      <c r="M11" s="16" t="s">
        <v>38</v>
      </c>
      <c r="N11" s="16" t="s">
        <v>39</v>
      </c>
      <c r="O11" s="16" t="s">
        <v>40</v>
      </c>
      <c r="P11" s="17" t="s">
        <v>47</v>
      </c>
      <c r="Q11" s="18">
        <v>1330908000</v>
      </c>
      <c r="R11" s="18">
        <v>0</v>
      </c>
      <c r="S11" s="18">
        <v>0</v>
      </c>
      <c r="T11" s="18">
        <v>1330908000</v>
      </c>
      <c r="U11" s="18">
        <v>0</v>
      </c>
      <c r="V11" s="18">
        <v>1330908000</v>
      </c>
      <c r="W11" s="15">
        <f t="shared" si="1"/>
        <v>1</v>
      </c>
      <c r="X11" s="18">
        <v>0</v>
      </c>
      <c r="Y11" s="18">
        <v>252804221</v>
      </c>
      <c r="Z11" s="15">
        <f t="shared" si="2"/>
        <v>0.18994868240329157</v>
      </c>
      <c r="AA11" s="18">
        <v>252804221</v>
      </c>
      <c r="AB11" s="15">
        <f t="shared" si="3"/>
        <v>1</v>
      </c>
      <c r="AC11" s="15">
        <f t="shared" si="4"/>
        <v>0.18994868240329157</v>
      </c>
      <c r="AD11" s="18">
        <v>252804221</v>
      </c>
      <c r="AE11" s="18">
        <v>252804221</v>
      </c>
      <c r="AF11" s="13"/>
      <c r="AG11" s="24">
        <f t="shared" si="5"/>
        <v>0.18994868240329157</v>
      </c>
    </row>
    <row r="12" spans="1:33">
      <c r="A12" s="4"/>
      <c r="B12" s="7"/>
      <c r="C12" s="2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2" t="s">
        <v>92</v>
      </c>
      <c r="Q12" s="14">
        <f>SUM(Q9:Q11)</f>
        <v>10835908000</v>
      </c>
      <c r="R12" s="14">
        <f t="shared" ref="R12:AF12" si="6">SUM(R9:R11)</f>
        <v>0</v>
      </c>
      <c r="S12" s="14">
        <f t="shared" si="6"/>
        <v>0</v>
      </c>
      <c r="T12" s="14">
        <f t="shared" si="6"/>
        <v>10835908000</v>
      </c>
      <c r="U12" s="14">
        <f t="shared" si="6"/>
        <v>0</v>
      </c>
      <c r="V12" s="14">
        <f t="shared" si="6"/>
        <v>10835908000</v>
      </c>
      <c r="W12" s="15">
        <f t="shared" si="1"/>
        <v>1</v>
      </c>
      <c r="X12" s="14">
        <f t="shared" si="6"/>
        <v>0</v>
      </c>
      <c r="Y12" s="14">
        <f t="shared" si="6"/>
        <v>2171661333</v>
      </c>
      <c r="Z12" s="15">
        <f t="shared" si="2"/>
        <v>0.20041341556240602</v>
      </c>
      <c r="AA12" s="14">
        <f t="shared" si="6"/>
        <v>2171661333</v>
      </c>
      <c r="AB12" s="15">
        <f t="shared" si="3"/>
        <v>1</v>
      </c>
      <c r="AC12" s="15">
        <f t="shared" si="4"/>
        <v>0.20041341556240602</v>
      </c>
      <c r="AD12" s="14">
        <f t="shared" si="6"/>
        <v>2171661333</v>
      </c>
      <c r="AE12" s="14">
        <f t="shared" si="6"/>
        <v>2171661333</v>
      </c>
      <c r="AF12" s="14">
        <f t="shared" si="6"/>
        <v>0</v>
      </c>
      <c r="AG12" s="24">
        <f t="shared" si="5"/>
        <v>0.20041341556240602</v>
      </c>
    </row>
    <row r="13" spans="1:33" ht="20.399999999999999">
      <c r="A13" s="4" t="s">
        <v>33</v>
      </c>
      <c r="B13" s="7" t="s">
        <v>34</v>
      </c>
      <c r="C13" s="25" t="s">
        <v>48</v>
      </c>
      <c r="D13" s="16" t="s">
        <v>36</v>
      </c>
      <c r="E13" s="16" t="s">
        <v>43</v>
      </c>
      <c r="F13" s="16" t="s">
        <v>37</v>
      </c>
      <c r="G13" s="16"/>
      <c r="H13" s="16"/>
      <c r="I13" s="16"/>
      <c r="J13" s="16"/>
      <c r="K13" s="16"/>
      <c r="L13" s="16"/>
      <c r="M13" s="16" t="s">
        <v>38</v>
      </c>
      <c r="N13" s="16" t="s">
        <v>39</v>
      </c>
      <c r="O13" s="16" t="s">
        <v>40</v>
      </c>
      <c r="P13" s="17" t="s">
        <v>49</v>
      </c>
      <c r="Q13" s="18">
        <v>4244000</v>
      </c>
      <c r="R13" s="18">
        <v>0</v>
      </c>
      <c r="S13" s="18">
        <v>0</v>
      </c>
      <c r="T13" s="18">
        <v>4244000</v>
      </c>
      <c r="U13" s="18">
        <v>0</v>
      </c>
      <c r="V13" s="18">
        <v>0</v>
      </c>
      <c r="W13" s="15">
        <f t="shared" si="1"/>
        <v>0</v>
      </c>
      <c r="X13" s="18">
        <v>4244000</v>
      </c>
      <c r="Y13" s="18">
        <v>0</v>
      </c>
      <c r="Z13" s="15">
        <f t="shared" si="2"/>
        <v>0</v>
      </c>
      <c r="AA13" s="18">
        <v>0</v>
      </c>
      <c r="AB13" s="15" t="e">
        <f t="shared" si="3"/>
        <v>#DIV/0!</v>
      </c>
      <c r="AC13" s="15">
        <f t="shared" si="4"/>
        <v>0</v>
      </c>
      <c r="AD13" s="18">
        <v>0</v>
      </c>
      <c r="AE13" s="18">
        <v>0</v>
      </c>
      <c r="AF13" s="13"/>
      <c r="AG13" s="24">
        <f t="shared" si="5"/>
        <v>0</v>
      </c>
    </row>
    <row r="14" spans="1:33" ht="20.399999999999999">
      <c r="A14" s="4" t="s">
        <v>33</v>
      </c>
      <c r="B14" s="7" t="s">
        <v>34</v>
      </c>
      <c r="C14" s="25" t="s">
        <v>50</v>
      </c>
      <c r="D14" s="16" t="s">
        <v>36</v>
      </c>
      <c r="E14" s="16" t="s">
        <v>43</v>
      </c>
      <c r="F14" s="16" t="s">
        <v>43</v>
      </c>
      <c r="G14" s="16"/>
      <c r="H14" s="16"/>
      <c r="I14" s="16"/>
      <c r="J14" s="16"/>
      <c r="K14" s="16"/>
      <c r="L14" s="16"/>
      <c r="M14" s="16" t="s">
        <v>38</v>
      </c>
      <c r="N14" s="16" t="s">
        <v>39</v>
      </c>
      <c r="O14" s="16" t="s">
        <v>40</v>
      </c>
      <c r="P14" s="17" t="s">
        <v>51</v>
      </c>
      <c r="Q14" s="18">
        <v>2200428000</v>
      </c>
      <c r="R14" s="18">
        <v>0</v>
      </c>
      <c r="S14" s="18">
        <v>0</v>
      </c>
      <c r="T14" s="18">
        <v>2200428000</v>
      </c>
      <c r="U14" s="18">
        <v>0</v>
      </c>
      <c r="V14" s="18">
        <v>1843042375.53</v>
      </c>
      <c r="W14" s="15">
        <f t="shared" si="1"/>
        <v>0.83758358625231089</v>
      </c>
      <c r="X14" s="18">
        <v>357385624.47000003</v>
      </c>
      <c r="Y14" s="18">
        <v>1114553684.71</v>
      </c>
      <c r="Z14" s="15">
        <f t="shared" si="2"/>
        <v>0.5065167706964282</v>
      </c>
      <c r="AA14" s="18">
        <v>594031412.71000004</v>
      </c>
      <c r="AB14" s="15">
        <f t="shared" si="3"/>
        <v>0.53297694032976373</v>
      </c>
      <c r="AC14" s="15">
        <f t="shared" si="4"/>
        <v>0.26996175867149486</v>
      </c>
      <c r="AD14" s="18">
        <v>594031412.71000004</v>
      </c>
      <c r="AE14" s="18">
        <v>594031412.71000004</v>
      </c>
      <c r="AF14" s="13"/>
      <c r="AG14" s="24">
        <f t="shared" si="5"/>
        <v>0.26996175867149486</v>
      </c>
    </row>
    <row r="15" spans="1:33" ht="20.399999999999999">
      <c r="A15" s="4" t="s">
        <v>33</v>
      </c>
      <c r="B15" s="7" t="s">
        <v>34</v>
      </c>
      <c r="C15" s="25" t="s">
        <v>50</v>
      </c>
      <c r="D15" s="16" t="s">
        <v>36</v>
      </c>
      <c r="E15" s="16" t="s">
        <v>43</v>
      </c>
      <c r="F15" s="16" t="s">
        <v>43</v>
      </c>
      <c r="G15" s="16"/>
      <c r="H15" s="16"/>
      <c r="I15" s="16"/>
      <c r="J15" s="16"/>
      <c r="K15" s="16"/>
      <c r="L15" s="16"/>
      <c r="M15" s="16" t="s">
        <v>52</v>
      </c>
      <c r="N15" s="16" t="s">
        <v>53</v>
      </c>
      <c r="O15" s="16" t="s">
        <v>40</v>
      </c>
      <c r="P15" s="17" t="s">
        <v>51</v>
      </c>
      <c r="Q15" s="18">
        <v>387758000</v>
      </c>
      <c r="R15" s="18">
        <v>0</v>
      </c>
      <c r="S15" s="18">
        <v>0</v>
      </c>
      <c r="T15" s="18">
        <v>387758000</v>
      </c>
      <c r="U15" s="18">
        <v>0</v>
      </c>
      <c r="V15" s="18">
        <v>200508000</v>
      </c>
      <c r="W15" s="15">
        <f t="shared" si="1"/>
        <v>0.51709571433729284</v>
      </c>
      <c r="X15" s="18">
        <v>187250000</v>
      </c>
      <c r="Y15" s="18">
        <v>47909952.780000001</v>
      </c>
      <c r="Z15" s="15">
        <f t="shared" si="2"/>
        <v>0.12355632322221592</v>
      </c>
      <c r="AA15" s="18">
        <v>21598111.780000001</v>
      </c>
      <c r="AB15" s="15">
        <f t="shared" si="3"/>
        <v>0.45080636750316583</v>
      </c>
      <c r="AC15" s="15">
        <f t="shared" si="4"/>
        <v>5.5699977253854213E-2</v>
      </c>
      <c r="AD15" s="18">
        <v>21598111.780000001</v>
      </c>
      <c r="AE15" s="18">
        <v>21598111.780000001</v>
      </c>
      <c r="AF15" s="13"/>
      <c r="AG15" s="24">
        <f t="shared" si="5"/>
        <v>5.5699977253854213E-2</v>
      </c>
    </row>
    <row r="16" spans="1:33" ht="22.8">
      <c r="A16" s="4"/>
      <c r="B16" s="7"/>
      <c r="C16" s="2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2" t="s">
        <v>93</v>
      </c>
      <c r="Q16" s="14">
        <f>SUM(Q13:Q15)</f>
        <v>2592430000</v>
      </c>
      <c r="R16" s="14">
        <f t="shared" ref="R16:AF16" si="7">SUM(R13:R15)</f>
        <v>0</v>
      </c>
      <c r="S16" s="14">
        <f t="shared" si="7"/>
        <v>0</v>
      </c>
      <c r="T16" s="14">
        <f t="shared" si="7"/>
        <v>2592430000</v>
      </c>
      <c r="U16" s="14">
        <f t="shared" si="7"/>
        <v>0</v>
      </c>
      <c r="V16" s="14">
        <f t="shared" si="7"/>
        <v>2043550375.53</v>
      </c>
      <c r="W16" s="15">
        <f t="shared" si="1"/>
        <v>0.78827600958560118</v>
      </c>
      <c r="X16" s="14">
        <f t="shared" si="7"/>
        <v>548879624.47000003</v>
      </c>
      <c r="Y16" s="14">
        <f t="shared" si="7"/>
        <v>1162463637.49</v>
      </c>
      <c r="Z16" s="15">
        <f t="shared" si="2"/>
        <v>0.44840695312506029</v>
      </c>
      <c r="AA16" s="14">
        <f t="shared" si="7"/>
        <v>615629524.49000001</v>
      </c>
      <c r="AB16" s="15">
        <f t="shared" si="3"/>
        <v>0.52959034987044562</v>
      </c>
      <c r="AC16" s="15">
        <f t="shared" si="4"/>
        <v>0.23747199518984119</v>
      </c>
      <c r="AD16" s="14">
        <f t="shared" si="7"/>
        <v>615629524.49000001</v>
      </c>
      <c r="AE16" s="14">
        <f t="shared" si="7"/>
        <v>615629524.49000001</v>
      </c>
      <c r="AF16" s="14">
        <f t="shared" si="7"/>
        <v>0</v>
      </c>
      <c r="AG16" s="24">
        <f t="shared" si="5"/>
        <v>0.23747199518984119</v>
      </c>
    </row>
    <row r="17" spans="1:33" ht="30.6">
      <c r="A17" s="4" t="s">
        <v>33</v>
      </c>
      <c r="B17" s="7" t="s">
        <v>34</v>
      </c>
      <c r="C17" s="25" t="s">
        <v>54</v>
      </c>
      <c r="D17" s="16" t="s">
        <v>36</v>
      </c>
      <c r="E17" s="16" t="s">
        <v>46</v>
      </c>
      <c r="F17" s="16" t="s">
        <v>55</v>
      </c>
      <c r="G17" s="16" t="s">
        <v>43</v>
      </c>
      <c r="H17" s="16" t="s">
        <v>56</v>
      </c>
      <c r="I17" s="16"/>
      <c r="J17" s="16"/>
      <c r="K17" s="16"/>
      <c r="L17" s="16"/>
      <c r="M17" s="16" t="s">
        <v>38</v>
      </c>
      <c r="N17" s="16" t="s">
        <v>39</v>
      </c>
      <c r="O17" s="16" t="s">
        <v>40</v>
      </c>
      <c r="P17" s="17" t="s">
        <v>57</v>
      </c>
      <c r="Q17" s="18">
        <v>60074000</v>
      </c>
      <c r="R17" s="18">
        <v>0</v>
      </c>
      <c r="S17" s="18">
        <v>0</v>
      </c>
      <c r="T17" s="18">
        <v>60074000</v>
      </c>
      <c r="U17" s="18">
        <v>0</v>
      </c>
      <c r="V17" s="18">
        <v>60074000</v>
      </c>
      <c r="W17" s="15">
        <f t="shared" si="1"/>
        <v>1</v>
      </c>
      <c r="X17" s="18">
        <v>0</v>
      </c>
      <c r="Y17" s="18">
        <v>24401449</v>
      </c>
      <c r="Z17" s="15">
        <f t="shared" si="2"/>
        <v>0.40618984918600393</v>
      </c>
      <c r="AA17" s="18">
        <v>24401449</v>
      </c>
      <c r="AB17" s="15">
        <f t="shared" si="3"/>
        <v>1</v>
      </c>
      <c r="AC17" s="15">
        <f t="shared" si="4"/>
        <v>0.40618984918600393</v>
      </c>
      <c r="AD17" s="18">
        <v>24401449</v>
      </c>
      <c r="AE17" s="18">
        <v>24401449</v>
      </c>
      <c r="AF17" s="13"/>
      <c r="AG17" s="24">
        <f t="shared" si="5"/>
        <v>0.40618984918600393</v>
      </c>
    </row>
    <row r="18" spans="1:33" ht="22.8">
      <c r="A18" s="4"/>
      <c r="B18" s="7"/>
      <c r="C18" s="2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2" t="s">
        <v>94</v>
      </c>
      <c r="Q18" s="14">
        <f>SUM(Q17)</f>
        <v>60074000</v>
      </c>
      <c r="R18" s="14">
        <f t="shared" ref="R18:AF18" si="8">SUM(R17)</f>
        <v>0</v>
      </c>
      <c r="S18" s="14">
        <f t="shared" si="8"/>
        <v>0</v>
      </c>
      <c r="T18" s="14">
        <f t="shared" si="8"/>
        <v>60074000</v>
      </c>
      <c r="U18" s="14">
        <f t="shared" si="8"/>
        <v>0</v>
      </c>
      <c r="V18" s="14">
        <f t="shared" si="8"/>
        <v>60074000</v>
      </c>
      <c r="W18" s="15">
        <f t="shared" si="1"/>
        <v>1</v>
      </c>
      <c r="X18" s="14">
        <f t="shared" si="8"/>
        <v>0</v>
      </c>
      <c r="Y18" s="14">
        <f t="shared" si="8"/>
        <v>24401449</v>
      </c>
      <c r="Z18" s="15">
        <f t="shared" si="2"/>
        <v>0.40618984918600393</v>
      </c>
      <c r="AA18" s="14">
        <f t="shared" si="8"/>
        <v>24401449</v>
      </c>
      <c r="AB18" s="15">
        <f t="shared" si="3"/>
        <v>1</v>
      </c>
      <c r="AC18" s="15">
        <f t="shared" si="4"/>
        <v>0.40618984918600393</v>
      </c>
      <c r="AD18" s="14">
        <f t="shared" si="8"/>
        <v>24401449</v>
      </c>
      <c r="AE18" s="14">
        <f t="shared" si="8"/>
        <v>24401449</v>
      </c>
      <c r="AF18" s="14">
        <f t="shared" si="8"/>
        <v>0</v>
      </c>
      <c r="AG18" s="24">
        <f t="shared" si="5"/>
        <v>0.40618984918600393</v>
      </c>
    </row>
    <row r="19" spans="1:33" ht="20.399999999999999">
      <c r="A19" s="4" t="s">
        <v>33</v>
      </c>
      <c r="B19" s="7" t="s">
        <v>34</v>
      </c>
      <c r="C19" s="25" t="s">
        <v>58</v>
      </c>
      <c r="D19" s="16" t="s">
        <v>36</v>
      </c>
      <c r="E19" s="16" t="s">
        <v>59</v>
      </c>
      <c r="F19" s="16" t="s">
        <v>37</v>
      </c>
      <c r="G19" s="16"/>
      <c r="H19" s="16"/>
      <c r="I19" s="16"/>
      <c r="J19" s="16"/>
      <c r="K19" s="16"/>
      <c r="L19" s="16"/>
      <c r="M19" s="16" t="s">
        <v>38</v>
      </c>
      <c r="N19" s="16" t="s">
        <v>39</v>
      </c>
      <c r="O19" s="16" t="s">
        <v>40</v>
      </c>
      <c r="P19" s="17" t="s">
        <v>60</v>
      </c>
      <c r="Q19" s="18">
        <v>50801000</v>
      </c>
      <c r="R19" s="18">
        <v>0</v>
      </c>
      <c r="S19" s="18">
        <v>0</v>
      </c>
      <c r="T19" s="18">
        <v>50801000</v>
      </c>
      <c r="U19" s="18">
        <v>0</v>
      </c>
      <c r="V19" s="18">
        <v>49701000</v>
      </c>
      <c r="W19" s="15">
        <f t="shared" si="1"/>
        <v>0.97834688293537531</v>
      </c>
      <c r="X19" s="18">
        <v>1100000</v>
      </c>
      <c r="Y19" s="18">
        <v>12298731</v>
      </c>
      <c r="Z19" s="15">
        <f t="shared" si="2"/>
        <v>0.24209623826302631</v>
      </c>
      <c r="AA19" s="18">
        <v>11298731</v>
      </c>
      <c r="AB19" s="15">
        <f t="shared" si="3"/>
        <v>0.91869079826203204</v>
      </c>
      <c r="AC19" s="15">
        <f t="shared" si="4"/>
        <v>0.22241158638609476</v>
      </c>
      <c r="AD19" s="18">
        <v>11298731</v>
      </c>
      <c r="AE19" s="18">
        <v>11298731</v>
      </c>
      <c r="AF19" s="13"/>
      <c r="AG19" s="24">
        <f t="shared" si="5"/>
        <v>0.22241158638609476</v>
      </c>
    </row>
    <row r="20" spans="1:33" ht="20.399999999999999">
      <c r="A20" s="4" t="s">
        <v>33</v>
      </c>
      <c r="B20" s="7" t="s">
        <v>34</v>
      </c>
      <c r="C20" s="25" t="s">
        <v>61</v>
      </c>
      <c r="D20" s="16" t="s">
        <v>36</v>
      </c>
      <c r="E20" s="16" t="s">
        <v>59</v>
      </c>
      <c r="F20" s="16" t="s">
        <v>46</v>
      </c>
      <c r="G20" s="16"/>
      <c r="H20" s="16"/>
      <c r="I20" s="16"/>
      <c r="J20" s="16"/>
      <c r="K20" s="16"/>
      <c r="L20" s="16"/>
      <c r="M20" s="16" t="s">
        <v>38</v>
      </c>
      <c r="N20" s="16" t="s">
        <v>39</v>
      </c>
      <c r="O20" s="16" t="s">
        <v>40</v>
      </c>
      <c r="P20" s="17" t="s">
        <v>62</v>
      </c>
      <c r="Q20" s="18">
        <v>3714000</v>
      </c>
      <c r="R20" s="18">
        <v>0</v>
      </c>
      <c r="S20" s="18">
        <v>0</v>
      </c>
      <c r="T20" s="18">
        <v>3714000</v>
      </c>
      <c r="U20" s="18">
        <v>0</v>
      </c>
      <c r="V20" s="18">
        <v>1200000</v>
      </c>
      <c r="W20" s="15">
        <f t="shared" si="1"/>
        <v>0.32310177705977383</v>
      </c>
      <c r="X20" s="18">
        <v>2514000</v>
      </c>
      <c r="Y20" s="18">
        <v>1049702</v>
      </c>
      <c r="Z20" s="15">
        <f t="shared" si="2"/>
        <v>0.2826338179859989</v>
      </c>
      <c r="AA20" s="18">
        <v>449702</v>
      </c>
      <c r="AB20" s="15">
        <f t="shared" si="3"/>
        <v>0.42840920566027313</v>
      </c>
      <c r="AC20" s="15">
        <f t="shared" si="4"/>
        <v>0.12108292945611202</v>
      </c>
      <c r="AD20" s="18">
        <v>449702</v>
      </c>
      <c r="AE20" s="18">
        <v>449702</v>
      </c>
      <c r="AF20" s="13"/>
      <c r="AG20" s="24">
        <f t="shared" si="5"/>
        <v>0.12108292945611202</v>
      </c>
    </row>
    <row r="21" spans="1:33" ht="20.399999999999999">
      <c r="A21" s="4" t="s">
        <v>33</v>
      </c>
      <c r="B21" s="7" t="s">
        <v>34</v>
      </c>
      <c r="C21" s="25" t="s">
        <v>63</v>
      </c>
      <c r="D21" s="16" t="s">
        <v>36</v>
      </c>
      <c r="E21" s="16" t="s">
        <v>59</v>
      </c>
      <c r="F21" s="16" t="s">
        <v>55</v>
      </c>
      <c r="G21" s="16" t="s">
        <v>37</v>
      </c>
      <c r="H21" s="16"/>
      <c r="I21" s="16"/>
      <c r="J21" s="16"/>
      <c r="K21" s="16"/>
      <c r="L21" s="16"/>
      <c r="M21" s="16" t="s">
        <v>38</v>
      </c>
      <c r="N21" s="16" t="s">
        <v>64</v>
      </c>
      <c r="O21" s="16" t="s">
        <v>65</v>
      </c>
      <c r="P21" s="17" t="s">
        <v>66</v>
      </c>
      <c r="Q21" s="18">
        <v>127604000</v>
      </c>
      <c r="R21" s="18">
        <v>0</v>
      </c>
      <c r="S21" s="18">
        <v>0</v>
      </c>
      <c r="T21" s="18">
        <v>127604000</v>
      </c>
      <c r="U21" s="18">
        <v>0</v>
      </c>
      <c r="V21" s="18">
        <v>0</v>
      </c>
      <c r="W21" s="15">
        <f t="shared" si="1"/>
        <v>0</v>
      </c>
      <c r="X21" s="18">
        <v>127604000</v>
      </c>
      <c r="Y21" s="18">
        <v>0</v>
      </c>
      <c r="Z21" s="15">
        <f t="shared" si="2"/>
        <v>0</v>
      </c>
      <c r="AA21" s="18">
        <v>0</v>
      </c>
      <c r="AB21" s="15" t="e">
        <f t="shared" si="3"/>
        <v>#DIV/0!</v>
      </c>
      <c r="AC21" s="15">
        <f t="shared" si="4"/>
        <v>0</v>
      </c>
      <c r="AD21" s="18">
        <v>0</v>
      </c>
      <c r="AE21" s="18">
        <v>0</v>
      </c>
      <c r="AF21" s="13"/>
      <c r="AG21" s="24">
        <f t="shared" si="5"/>
        <v>0</v>
      </c>
    </row>
    <row r="22" spans="1:33" ht="34.200000000000003">
      <c r="A22" s="4"/>
      <c r="B22" s="7"/>
      <c r="C22" s="2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2" t="s">
        <v>95</v>
      </c>
      <c r="Q22" s="14">
        <f>SUM(Q19:Q21)</f>
        <v>182119000</v>
      </c>
      <c r="R22" s="14">
        <f t="shared" ref="R22:AF22" si="9">SUM(R19:R21)</f>
        <v>0</v>
      </c>
      <c r="S22" s="14">
        <f t="shared" si="9"/>
        <v>0</v>
      </c>
      <c r="T22" s="14">
        <f t="shared" si="9"/>
        <v>182119000</v>
      </c>
      <c r="U22" s="14">
        <f t="shared" si="9"/>
        <v>0</v>
      </c>
      <c r="V22" s="14">
        <f t="shared" si="9"/>
        <v>50901000</v>
      </c>
      <c r="W22" s="15">
        <f t="shared" si="1"/>
        <v>0.2794930787012887</v>
      </c>
      <c r="X22" s="14">
        <f t="shared" si="9"/>
        <v>131218000</v>
      </c>
      <c r="Y22" s="14">
        <f t="shared" si="9"/>
        <v>13348433</v>
      </c>
      <c r="Z22" s="15">
        <f t="shared" si="2"/>
        <v>7.329511473267479E-2</v>
      </c>
      <c r="AA22" s="14">
        <f t="shared" si="9"/>
        <v>11748433</v>
      </c>
      <c r="AB22" s="15">
        <f t="shared" si="3"/>
        <v>0.88013574327413557</v>
      </c>
      <c r="AC22" s="15">
        <f t="shared" si="4"/>
        <v>6.4509650283605779E-2</v>
      </c>
      <c r="AD22" s="14">
        <f t="shared" si="9"/>
        <v>11748433</v>
      </c>
      <c r="AE22" s="14">
        <f t="shared" si="9"/>
        <v>11748433</v>
      </c>
      <c r="AF22" s="14">
        <f t="shared" si="9"/>
        <v>0</v>
      </c>
      <c r="AG22" s="24">
        <f t="shared" si="5"/>
        <v>6.4509650283605779E-2</v>
      </c>
    </row>
    <row r="23" spans="1:33" ht="51">
      <c r="A23" s="4" t="s">
        <v>33</v>
      </c>
      <c r="B23" s="7" t="s">
        <v>34</v>
      </c>
      <c r="C23" s="25" t="s">
        <v>67</v>
      </c>
      <c r="D23" s="16" t="s">
        <v>68</v>
      </c>
      <c r="E23" s="16" t="s">
        <v>69</v>
      </c>
      <c r="F23" s="16" t="s">
        <v>70</v>
      </c>
      <c r="G23" s="16" t="s">
        <v>71</v>
      </c>
      <c r="H23" s="16"/>
      <c r="I23" s="16"/>
      <c r="J23" s="16"/>
      <c r="K23" s="16"/>
      <c r="L23" s="16"/>
      <c r="M23" s="16" t="s">
        <v>38</v>
      </c>
      <c r="N23" s="16" t="s">
        <v>64</v>
      </c>
      <c r="O23" s="16" t="s">
        <v>40</v>
      </c>
      <c r="P23" s="17" t="s">
        <v>72</v>
      </c>
      <c r="Q23" s="18">
        <v>4500000000</v>
      </c>
      <c r="R23" s="18">
        <v>0</v>
      </c>
      <c r="S23" s="18">
        <v>0</v>
      </c>
      <c r="T23" s="18">
        <v>4500000000</v>
      </c>
      <c r="U23" s="18">
        <v>0</v>
      </c>
      <c r="V23" s="18">
        <v>3211700000</v>
      </c>
      <c r="W23" s="15">
        <f t="shared" si="1"/>
        <v>0.71371111111111107</v>
      </c>
      <c r="X23" s="18">
        <v>1288300000</v>
      </c>
      <c r="Y23" s="18">
        <v>2634583731</v>
      </c>
      <c r="Z23" s="15">
        <f t="shared" si="2"/>
        <v>0.58546305133333332</v>
      </c>
      <c r="AA23" s="18">
        <v>540254134</v>
      </c>
      <c r="AB23" s="15">
        <f t="shared" si="3"/>
        <v>0.20506242699484734</v>
      </c>
      <c r="AC23" s="15">
        <f t="shared" si="4"/>
        <v>0.12005647422222222</v>
      </c>
      <c r="AD23" s="18">
        <v>540254134</v>
      </c>
      <c r="AE23" s="18">
        <v>540254134</v>
      </c>
      <c r="AF23" s="13"/>
      <c r="AG23" s="24">
        <f t="shared" si="5"/>
        <v>0.12005647422222222</v>
      </c>
    </row>
    <row r="24" spans="1:33" ht="51">
      <c r="A24" s="4" t="s">
        <v>33</v>
      </c>
      <c r="B24" s="7" t="s">
        <v>34</v>
      </c>
      <c r="C24" s="25" t="s">
        <v>73</v>
      </c>
      <c r="D24" s="16" t="s">
        <v>68</v>
      </c>
      <c r="E24" s="16" t="s">
        <v>69</v>
      </c>
      <c r="F24" s="16" t="s">
        <v>70</v>
      </c>
      <c r="G24" s="16" t="s">
        <v>74</v>
      </c>
      <c r="H24" s="16"/>
      <c r="I24" s="16"/>
      <c r="J24" s="16"/>
      <c r="K24" s="16"/>
      <c r="L24" s="16"/>
      <c r="M24" s="16" t="s">
        <v>38</v>
      </c>
      <c r="N24" s="16" t="s">
        <v>64</v>
      </c>
      <c r="O24" s="16" t="s">
        <v>40</v>
      </c>
      <c r="P24" s="17" t="s">
        <v>75</v>
      </c>
      <c r="Q24" s="18">
        <v>25501272396</v>
      </c>
      <c r="R24" s="18">
        <v>0</v>
      </c>
      <c r="S24" s="18">
        <v>0</v>
      </c>
      <c r="T24" s="18">
        <v>25501272396</v>
      </c>
      <c r="U24" s="18">
        <v>0</v>
      </c>
      <c r="V24" s="18">
        <v>25263955513</v>
      </c>
      <c r="W24" s="15">
        <f t="shared" si="1"/>
        <v>0.99069391992231637</v>
      </c>
      <c r="X24" s="18">
        <v>237316883</v>
      </c>
      <c r="Y24" s="18">
        <v>12287790411</v>
      </c>
      <c r="Z24" s="15">
        <f t="shared" si="2"/>
        <v>0.48185009046558008</v>
      </c>
      <c r="AA24" s="18">
        <v>1268150780</v>
      </c>
      <c r="AB24" s="15">
        <f t="shared" si="3"/>
        <v>0.10320413496512396</v>
      </c>
      <c r="AC24" s="15">
        <f t="shared" si="4"/>
        <v>4.9728921769366913E-2</v>
      </c>
      <c r="AD24" s="18">
        <v>1268150780</v>
      </c>
      <c r="AE24" s="18">
        <v>1268150780</v>
      </c>
      <c r="AF24" s="13"/>
      <c r="AG24" s="24">
        <f t="shared" si="5"/>
        <v>4.9728921769366913E-2</v>
      </c>
    </row>
    <row r="25" spans="1:33" ht="51">
      <c r="A25" s="4" t="s">
        <v>33</v>
      </c>
      <c r="B25" s="7" t="s">
        <v>34</v>
      </c>
      <c r="C25" s="25" t="s">
        <v>73</v>
      </c>
      <c r="D25" s="16" t="s">
        <v>68</v>
      </c>
      <c r="E25" s="16" t="s">
        <v>69</v>
      </c>
      <c r="F25" s="16" t="s">
        <v>70</v>
      </c>
      <c r="G25" s="16" t="s">
        <v>74</v>
      </c>
      <c r="H25" s="16"/>
      <c r="I25" s="16"/>
      <c r="J25" s="16"/>
      <c r="K25" s="16"/>
      <c r="L25" s="16"/>
      <c r="M25" s="16" t="s">
        <v>52</v>
      </c>
      <c r="N25" s="16" t="s">
        <v>53</v>
      </c>
      <c r="O25" s="16" t="s">
        <v>40</v>
      </c>
      <c r="P25" s="17" t="s">
        <v>75</v>
      </c>
      <c r="Q25" s="18">
        <v>3365400000</v>
      </c>
      <c r="R25" s="18">
        <v>0</v>
      </c>
      <c r="S25" s="18">
        <v>0</v>
      </c>
      <c r="T25" s="18">
        <v>3365400000</v>
      </c>
      <c r="U25" s="18">
        <v>0</v>
      </c>
      <c r="V25" s="18">
        <v>1707400000</v>
      </c>
      <c r="W25" s="15">
        <f t="shared" si="1"/>
        <v>0.50733939501990843</v>
      </c>
      <c r="X25" s="18">
        <v>1658000000</v>
      </c>
      <c r="Y25" s="18">
        <v>0</v>
      </c>
      <c r="Z25" s="15">
        <f t="shared" si="2"/>
        <v>0</v>
      </c>
      <c r="AA25" s="18">
        <v>0</v>
      </c>
      <c r="AB25" s="15" t="e">
        <f t="shared" si="3"/>
        <v>#DIV/0!</v>
      </c>
      <c r="AC25" s="15">
        <f t="shared" si="4"/>
        <v>0</v>
      </c>
      <c r="AD25" s="18">
        <v>0</v>
      </c>
      <c r="AE25" s="18">
        <v>0</v>
      </c>
      <c r="AF25" s="13"/>
      <c r="AG25" s="24">
        <f t="shared" si="5"/>
        <v>0</v>
      </c>
    </row>
    <row r="26" spans="1:33" ht="51">
      <c r="A26" s="4" t="s">
        <v>33</v>
      </c>
      <c r="B26" s="7" t="s">
        <v>34</v>
      </c>
      <c r="C26" s="25" t="s">
        <v>73</v>
      </c>
      <c r="D26" s="16" t="s">
        <v>68</v>
      </c>
      <c r="E26" s="16" t="s">
        <v>69</v>
      </c>
      <c r="F26" s="16" t="s">
        <v>70</v>
      </c>
      <c r="G26" s="16" t="s">
        <v>74</v>
      </c>
      <c r="H26" s="16"/>
      <c r="I26" s="16"/>
      <c r="J26" s="16"/>
      <c r="K26" s="16"/>
      <c r="L26" s="16"/>
      <c r="M26" s="16" t="s">
        <v>52</v>
      </c>
      <c r="N26" s="16" t="s">
        <v>76</v>
      </c>
      <c r="O26" s="16" t="s">
        <v>40</v>
      </c>
      <c r="P26" s="17" t="s">
        <v>75</v>
      </c>
      <c r="Q26" s="18">
        <v>3310198038</v>
      </c>
      <c r="R26" s="18">
        <v>0</v>
      </c>
      <c r="S26" s="18">
        <v>0</v>
      </c>
      <c r="T26" s="18">
        <v>3310198038</v>
      </c>
      <c r="U26" s="18">
        <v>0</v>
      </c>
      <c r="V26" s="18">
        <v>3310198038</v>
      </c>
      <c r="W26" s="15">
        <f t="shared" si="1"/>
        <v>1</v>
      </c>
      <c r="X26" s="18">
        <v>0</v>
      </c>
      <c r="Y26" s="18">
        <v>1877003076</v>
      </c>
      <c r="Z26" s="15">
        <f t="shared" si="2"/>
        <v>0.56703648979686816</v>
      </c>
      <c r="AA26" s="18">
        <v>77420387</v>
      </c>
      <c r="AB26" s="15">
        <f t="shared" si="3"/>
        <v>4.1246808803844494E-2</v>
      </c>
      <c r="AC26" s="15">
        <f t="shared" si="4"/>
        <v>2.3388445679454542E-2</v>
      </c>
      <c r="AD26" s="18">
        <v>77420387</v>
      </c>
      <c r="AE26" s="18">
        <v>77420387</v>
      </c>
      <c r="AF26" s="13"/>
      <c r="AG26" s="24">
        <f t="shared" si="5"/>
        <v>2.3388445679454542E-2</v>
      </c>
    </row>
    <row r="27" spans="1:33" ht="40.799999999999997">
      <c r="A27" s="4" t="s">
        <v>33</v>
      </c>
      <c r="B27" s="7" t="s">
        <v>34</v>
      </c>
      <c r="C27" s="25" t="s">
        <v>77</v>
      </c>
      <c r="D27" s="16" t="s">
        <v>68</v>
      </c>
      <c r="E27" s="16" t="s">
        <v>78</v>
      </c>
      <c r="F27" s="16" t="s">
        <v>70</v>
      </c>
      <c r="G27" s="16" t="s">
        <v>71</v>
      </c>
      <c r="H27" s="16"/>
      <c r="I27" s="16"/>
      <c r="J27" s="16"/>
      <c r="K27" s="16"/>
      <c r="L27" s="16"/>
      <c r="M27" s="16" t="s">
        <v>38</v>
      </c>
      <c r="N27" s="16" t="s">
        <v>64</v>
      </c>
      <c r="O27" s="16" t="s">
        <v>40</v>
      </c>
      <c r="P27" s="17" t="s">
        <v>79</v>
      </c>
      <c r="Q27" s="18">
        <v>11300000000</v>
      </c>
      <c r="R27" s="18">
        <v>0</v>
      </c>
      <c r="S27" s="18">
        <v>0</v>
      </c>
      <c r="T27" s="18">
        <v>11300000000</v>
      </c>
      <c r="U27" s="18">
        <v>0</v>
      </c>
      <c r="V27" s="18">
        <v>11099381852</v>
      </c>
      <c r="W27" s="15">
        <f t="shared" si="1"/>
        <v>0.98224618159292032</v>
      </c>
      <c r="X27" s="18">
        <v>200618148</v>
      </c>
      <c r="Y27" s="18">
        <v>10053634434</v>
      </c>
      <c r="Z27" s="15">
        <f t="shared" si="2"/>
        <v>0.88970216230088495</v>
      </c>
      <c r="AA27" s="18">
        <v>705775000</v>
      </c>
      <c r="AB27" s="15">
        <f t="shared" si="3"/>
        <v>7.0200981011719163E-2</v>
      </c>
      <c r="AC27" s="15">
        <f t="shared" si="4"/>
        <v>6.2457964601769909E-2</v>
      </c>
      <c r="AD27" s="18">
        <v>705775000</v>
      </c>
      <c r="AE27" s="18">
        <v>705775000</v>
      </c>
      <c r="AF27" s="13"/>
      <c r="AG27" s="24">
        <f t="shared" si="5"/>
        <v>6.2457964601769909E-2</v>
      </c>
    </row>
    <row r="28" spans="1:33" ht="61.2">
      <c r="A28" s="4" t="s">
        <v>33</v>
      </c>
      <c r="B28" s="7" t="s">
        <v>34</v>
      </c>
      <c r="C28" s="25" t="s">
        <v>80</v>
      </c>
      <c r="D28" s="16" t="s">
        <v>68</v>
      </c>
      <c r="E28" s="16" t="s">
        <v>78</v>
      </c>
      <c r="F28" s="16" t="s">
        <v>70</v>
      </c>
      <c r="G28" s="16" t="s">
        <v>74</v>
      </c>
      <c r="H28" s="16"/>
      <c r="I28" s="16"/>
      <c r="J28" s="16"/>
      <c r="K28" s="16"/>
      <c r="L28" s="16"/>
      <c r="M28" s="16" t="s">
        <v>38</v>
      </c>
      <c r="N28" s="16" t="s">
        <v>64</v>
      </c>
      <c r="O28" s="16" t="s">
        <v>40</v>
      </c>
      <c r="P28" s="17" t="s">
        <v>81</v>
      </c>
      <c r="Q28" s="18">
        <v>9000000000</v>
      </c>
      <c r="R28" s="18">
        <v>0</v>
      </c>
      <c r="S28" s="18">
        <v>0</v>
      </c>
      <c r="T28" s="18">
        <v>9000000000</v>
      </c>
      <c r="U28" s="18">
        <v>0</v>
      </c>
      <c r="V28" s="18">
        <v>9000000000</v>
      </c>
      <c r="W28" s="15">
        <f t="shared" si="1"/>
        <v>1</v>
      </c>
      <c r="X28" s="18">
        <v>0</v>
      </c>
      <c r="Y28" s="18">
        <v>4624621293</v>
      </c>
      <c r="Z28" s="15">
        <f t="shared" si="2"/>
        <v>0.51384681033333335</v>
      </c>
      <c r="AA28" s="18">
        <v>115719372.5</v>
      </c>
      <c r="AB28" s="15">
        <f t="shared" si="3"/>
        <v>2.5022453768302536E-2</v>
      </c>
      <c r="AC28" s="15">
        <f t="shared" si="4"/>
        <v>1.2857708055555556E-2</v>
      </c>
      <c r="AD28" s="18">
        <v>115719372.5</v>
      </c>
      <c r="AE28" s="18">
        <v>115719372.5</v>
      </c>
      <c r="AF28" s="13"/>
      <c r="AG28" s="24">
        <f t="shared" si="5"/>
        <v>1.2857708055555556E-2</v>
      </c>
    </row>
    <row r="29" spans="1:33" ht="40.799999999999997">
      <c r="A29" s="4" t="s">
        <v>33</v>
      </c>
      <c r="B29" s="7" t="s">
        <v>34</v>
      </c>
      <c r="C29" s="25" t="s">
        <v>82</v>
      </c>
      <c r="D29" s="16" t="s">
        <v>68</v>
      </c>
      <c r="E29" s="16" t="s">
        <v>83</v>
      </c>
      <c r="F29" s="16" t="s">
        <v>70</v>
      </c>
      <c r="G29" s="16" t="s">
        <v>84</v>
      </c>
      <c r="H29" s="16"/>
      <c r="I29" s="16"/>
      <c r="J29" s="16"/>
      <c r="K29" s="16"/>
      <c r="L29" s="16"/>
      <c r="M29" s="16" t="s">
        <v>38</v>
      </c>
      <c r="N29" s="16" t="s">
        <v>64</v>
      </c>
      <c r="O29" s="16" t="s">
        <v>40</v>
      </c>
      <c r="P29" s="17" t="s">
        <v>85</v>
      </c>
      <c r="Q29" s="18">
        <v>4000000000</v>
      </c>
      <c r="R29" s="18">
        <v>0</v>
      </c>
      <c r="S29" s="18">
        <v>0</v>
      </c>
      <c r="T29" s="18">
        <v>4000000000</v>
      </c>
      <c r="U29" s="18">
        <v>0</v>
      </c>
      <c r="V29" s="18">
        <v>3463411572</v>
      </c>
      <c r="W29" s="15">
        <f t="shared" si="1"/>
        <v>0.86585289300000001</v>
      </c>
      <c r="X29" s="18">
        <v>536588428</v>
      </c>
      <c r="Y29" s="18">
        <v>2204421991</v>
      </c>
      <c r="Z29" s="15">
        <f t="shared" si="2"/>
        <v>0.55110549774999995</v>
      </c>
      <c r="AA29" s="18">
        <v>397839964</v>
      </c>
      <c r="AB29" s="15">
        <f t="shared" si="3"/>
        <v>0.18047359608290173</v>
      </c>
      <c r="AC29" s="15">
        <f t="shared" si="4"/>
        <v>9.9459990999999998E-2</v>
      </c>
      <c r="AD29" s="18">
        <v>397839964</v>
      </c>
      <c r="AE29" s="18">
        <v>397839964</v>
      </c>
      <c r="AF29" s="13"/>
      <c r="AG29" s="24">
        <f t="shared" si="5"/>
        <v>9.9459990999999998E-2</v>
      </c>
    </row>
    <row r="30" spans="1:33">
      <c r="A30" s="4"/>
      <c r="B30" s="7"/>
      <c r="C30" s="2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2" t="s">
        <v>96</v>
      </c>
      <c r="Q30" s="14">
        <f>SUM(Q23:Q29)</f>
        <v>60976870434</v>
      </c>
      <c r="R30" s="14">
        <f t="shared" ref="R30:AF30" si="10">SUM(R23:R29)</f>
        <v>0</v>
      </c>
      <c r="S30" s="14">
        <f t="shared" si="10"/>
        <v>0</v>
      </c>
      <c r="T30" s="14">
        <f t="shared" si="10"/>
        <v>60976870434</v>
      </c>
      <c r="U30" s="14">
        <f t="shared" si="10"/>
        <v>0</v>
      </c>
      <c r="V30" s="14">
        <f t="shared" si="10"/>
        <v>57056046975</v>
      </c>
      <c r="W30" s="15">
        <f t="shared" si="1"/>
        <v>0.93569982468608637</v>
      </c>
      <c r="X30" s="14">
        <f t="shared" si="10"/>
        <v>3920823459</v>
      </c>
      <c r="Y30" s="14">
        <f t="shared" si="10"/>
        <v>33682054936</v>
      </c>
      <c r="Z30" s="15">
        <f t="shared" si="2"/>
        <v>0.55237428054719051</v>
      </c>
      <c r="AA30" s="14">
        <f t="shared" si="10"/>
        <v>3105159637.5</v>
      </c>
      <c r="AB30" s="15">
        <f t="shared" si="3"/>
        <v>9.2190326374093884E-2</v>
      </c>
      <c r="AC30" s="15">
        <f t="shared" si="4"/>
        <v>5.0923565204300789E-2</v>
      </c>
      <c r="AD30" s="14">
        <f t="shared" si="10"/>
        <v>3105159637.5</v>
      </c>
      <c r="AE30" s="14">
        <f t="shared" si="10"/>
        <v>3105159637.5</v>
      </c>
      <c r="AF30" s="14">
        <f t="shared" si="10"/>
        <v>0</v>
      </c>
      <c r="AG30" s="24">
        <f t="shared" si="5"/>
        <v>5.0923565204300789E-2</v>
      </c>
    </row>
    <row r="31" spans="1:33" ht="15" thickBot="1">
      <c r="A31" s="4" t="s">
        <v>1</v>
      </c>
      <c r="B31" s="7" t="s">
        <v>1</v>
      </c>
      <c r="C31" s="26" t="s">
        <v>1</v>
      </c>
      <c r="D31" s="27" t="s">
        <v>1</v>
      </c>
      <c r="E31" s="27" t="s">
        <v>1</v>
      </c>
      <c r="F31" s="27" t="s">
        <v>1</v>
      </c>
      <c r="G31" s="27" t="s">
        <v>1</v>
      </c>
      <c r="H31" s="27" t="s">
        <v>1</v>
      </c>
      <c r="I31" s="27" t="s">
        <v>1</v>
      </c>
      <c r="J31" s="27" t="s">
        <v>1</v>
      </c>
      <c r="K31" s="27" t="s">
        <v>1</v>
      </c>
      <c r="L31" s="27" t="s">
        <v>1</v>
      </c>
      <c r="M31" s="27" t="s">
        <v>1</v>
      </c>
      <c r="N31" s="27" t="s">
        <v>1</v>
      </c>
      <c r="O31" s="27" t="s">
        <v>1</v>
      </c>
      <c r="P31" s="28" t="s">
        <v>1</v>
      </c>
      <c r="Q31" s="29">
        <v>74647401434</v>
      </c>
      <c r="R31" s="29">
        <v>0</v>
      </c>
      <c r="S31" s="29">
        <v>0</v>
      </c>
      <c r="T31" s="29">
        <v>74647401434</v>
      </c>
      <c r="U31" s="29">
        <v>0</v>
      </c>
      <c r="V31" s="29">
        <v>70046480350.529999</v>
      </c>
      <c r="W31" s="30">
        <f t="shared" si="1"/>
        <v>0.93836461825750306</v>
      </c>
      <c r="X31" s="29">
        <v>4600921083.4700003</v>
      </c>
      <c r="Y31" s="29">
        <v>37053929788.489998</v>
      </c>
      <c r="Z31" s="30">
        <f t="shared" si="2"/>
        <v>0.49638606403802921</v>
      </c>
      <c r="AA31" s="29">
        <v>5928600376.9899998</v>
      </c>
      <c r="AB31" s="30">
        <f t="shared" si="3"/>
        <v>0.15999923384190121</v>
      </c>
      <c r="AC31" s="30">
        <f t="shared" si="4"/>
        <v>7.9421389935881576E-2</v>
      </c>
      <c r="AD31" s="29">
        <v>5928600376.9899998</v>
      </c>
      <c r="AE31" s="29">
        <v>5928600376.9899998</v>
      </c>
      <c r="AF31" s="31"/>
      <c r="AG31" s="32">
        <f t="shared" si="5"/>
        <v>7.9421389935881576E-2</v>
      </c>
    </row>
    <row r="32" spans="1:33">
      <c r="A32" s="4" t="s">
        <v>1</v>
      </c>
      <c r="B32" s="5" t="s">
        <v>1</v>
      </c>
      <c r="C32" s="8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 t="s">
        <v>1</v>
      </c>
      <c r="O32" s="9" t="s">
        <v>1</v>
      </c>
      <c r="P32" s="10" t="s">
        <v>1</v>
      </c>
      <c r="Q32" s="11" t="s">
        <v>1</v>
      </c>
      <c r="R32" s="11" t="s">
        <v>1</v>
      </c>
      <c r="S32" s="11" t="s">
        <v>1</v>
      </c>
      <c r="T32" s="11" t="s">
        <v>1</v>
      </c>
      <c r="U32" s="11" t="s">
        <v>1</v>
      </c>
      <c r="V32" s="11" t="s">
        <v>1</v>
      </c>
      <c r="W32" s="11"/>
      <c r="X32" s="11" t="s">
        <v>1</v>
      </c>
      <c r="Y32" s="11" t="s">
        <v>1</v>
      </c>
      <c r="Z32" s="11"/>
      <c r="AA32" s="11" t="s">
        <v>1</v>
      </c>
      <c r="AB32" s="11"/>
      <c r="AC32" s="11"/>
      <c r="AD32" s="11" t="s">
        <v>1</v>
      </c>
      <c r="AE32" s="11" t="s">
        <v>1</v>
      </c>
    </row>
    <row r="33" ht="0" hidden="1" customHeight="1"/>
    <row r="34" ht="33.9" customHeight="1"/>
  </sheetData>
  <mergeCells count="7">
    <mergeCell ref="N5:AF5"/>
    <mergeCell ref="C1:Q4"/>
    <mergeCell ref="R1:AB2"/>
    <mergeCell ref="AC1:AG1"/>
    <mergeCell ref="AC2:AG3"/>
    <mergeCell ref="R3:AB4"/>
    <mergeCell ref="AC4:AG4"/>
  </mergeCells>
  <pageMargins left="0.25" right="0.25" top="0.75" bottom="0.75" header="0.3" footer="0.3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2021-04-05T18:25:04Z</cp:lastPrinted>
  <dcterms:created xsi:type="dcterms:W3CDTF">2021-04-05T18:23:58Z</dcterms:created>
  <dcterms:modified xsi:type="dcterms:W3CDTF">2021-04-05T18:25:11Z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