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RY SAMIRA GIL\Documents\AUNAP 2023\EJECUCIONES\ENERO 2023\31-ENE-2023\"/>
    </mc:Choice>
  </mc:AlternateContent>
  <xr:revisionPtr revIDLastSave="0" documentId="13_ncr:1_{7EA58403-B539-4D78-A3D7-F4496C1969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6" i="1" l="1"/>
  <c r="AG34" i="1"/>
  <c r="AG9" i="1"/>
  <c r="AG10" i="1"/>
  <c r="AG11" i="1"/>
  <c r="AG13" i="1"/>
  <c r="AG14" i="1"/>
  <c r="AG15" i="1"/>
  <c r="AG16" i="1"/>
  <c r="AG17" i="1"/>
  <c r="AG19" i="1"/>
  <c r="AG20" i="1"/>
  <c r="AG21" i="1"/>
  <c r="AG24" i="1"/>
  <c r="AG27" i="1"/>
  <c r="AG28" i="1"/>
  <c r="AG29" i="1"/>
  <c r="AG30" i="1"/>
  <c r="AG31" i="1"/>
  <c r="AG32" i="1"/>
  <c r="AG33" i="1"/>
  <c r="AC9" i="1"/>
  <c r="AC10" i="1"/>
  <c r="AC11" i="1"/>
  <c r="AC13" i="1"/>
  <c r="AC14" i="1"/>
  <c r="AC16" i="1"/>
  <c r="AC17" i="1"/>
  <c r="AC19" i="1"/>
  <c r="AC20" i="1"/>
  <c r="AC21" i="1"/>
  <c r="AC24" i="1"/>
  <c r="AC27" i="1"/>
  <c r="AC28" i="1"/>
  <c r="AC29" i="1"/>
  <c r="AC30" i="1"/>
  <c r="AC31" i="1"/>
  <c r="AC32" i="1"/>
  <c r="AC33" i="1"/>
  <c r="AC34" i="1"/>
  <c r="R26" i="1"/>
  <c r="S26" i="1"/>
  <c r="T26" i="1"/>
  <c r="U26" i="1"/>
  <c r="V26" i="1"/>
  <c r="X26" i="1"/>
  <c r="Y26" i="1"/>
  <c r="Z26" i="1" s="1"/>
  <c r="AA26" i="1"/>
  <c r="AC26" i="1" s="1"/>
  <c r="AD26" i="1"/>
  <c r="AE26" i="1"/>
  <c r="AF26" i="1"/>
  <c r="Q26" i="1"/>
  <c r="AB9" i="1"/>
  <c r="AB10" i="1"/>
  <c r="AB11" i="1"/>
  <c r="AB12" i="1"/>
  <c r="AB13" i="1"/>
  <c r="AB14" i="1"/>
  <c r="AB16" i="1"/>
  <c r="AB17" i="1"/>
  <c r="AB19" i="1"/>
  <c r="AB20" i="1"/>
  <c r="AB21" i="1"/>
  <c r="AB24" i="1"/>
  <c r="AB27" i="1"/>
  <c r="AB28" i="1"/>
  <c r="AB29" i="1"/>
  <c r="AB30" i="1"/>
  <c r="AB31" i="1"/>
  <c r="AB32" i="1"/>
  <c r="AB33" i="1"/>
  <c r="AB34" i="1"/>
  <c r="Z9" i="1"/>
  <c r="Z10" i="1"/>
  <c r="Z11" i="1"/>
  <c r="Z13" i="1"/>
  <c r="Z14" i="1"/>
  <c r="Z16" i="1"/>
  <c r="Z17" i="1"/>
  <c r="Z19" i="1"/>
  <c r="Z20" i="1"/>
  <c r="Z21" i="1"/>
  <c r="Z24" i="1"/>
  <c r="Z27" i="1"/>
  <c r="Z28" i="1"/>
  <c r="Z29" i="1"/>
  <c r="Z30" i="1"/>
  <c r="Z31" i="1"/>
  <c r="Z32" i="1"/>
  <c r="Z33" i="1"/>
  <c r="Z34" i="1"/>
  <c r="W9" i="1"/>
  <c r="W10" i="1"/>
  <c r="W11" i="1"/>
  <c r="W13" i="1"/>
  <c r="W14" i="1"/>
  <c r="W16" i="1"/>
  <c r="W17" i="1"/>
  <c r="W19" i="1"/>
  <c r="W20" i="1"/>
  <c r="W21" i="1"/>
  <c r="W24" i="1"/>
  <c r="W27" i="1"/>
  <c r="W28" i="1"/>
  <c r="W29" i="1"/>
  <c r="W30" i="1"/>
  <c r="W31" i="1"/>
  <c r="W32" i="1"/>
  <c r="W33" i="1"/>
  <c r="W34" i="1"/>
  <c r="R25" i="1"/>
  <c r="R23" i="1" s="1"/>
  <c r="S25" i="1"/>
  <c r="S23" i="1" s="1"/>
  <c r="T25" i="1"/>
  <c r="T23" i="1" s="1"/>
  <c r="U25" i="1"/>
  <c r="U23" i="1" s="1"/>
  <c r="V25" i="1"/>
  <c r="V23" i="1" s="1"/>
  <c r="X25" i="1"/>
  <c r="X23" i="1" s="1"/>
  <c r="Y25" i="1"/>
  <c r="AA25" i="1"/>
  <c r="AB25" i="1" s="1"/>
  <c r="AD25" i="1"/>
  <c r="AD23" i="1" s="1"/>
  <c r="AE25" i="1"/>
  <c r="AE23" i="1" s="1"/>
  <c r="AF25" i="1"/>
  <c r="AF23" i="1" s="1"/>
  <c r="Q25" i="1"/>
  <c r="Q23" i="1" s="1"/>
  <c r="R22" i="1"/>
  <c r="S22" i="1"/>
  <c r="T22" i="1"/>
  <c r="U22" i="1"/>
  <c r="V22" i="1"/>
  <c r="W22" i="1" s="1"/>
  <c r="X22" i="1"/>
  <c r="Y22" i="1"/>
  <c r="Z22" i="1" s="1"/>
  <c r="AA22" i="1"/>
  <c r="AD22" i="1"/>
  <c r="AE22" i="1"/>
  <c r="AF22" i="1"/>
  <c r="Q22" i="1"/>
  <c r="R18" i="1"/>
  <c r="S18" i="1"/>
  <c r="T18" i="1"/>
  <c r="Z18" i="1" s="1"/>
  <c r="U18" i="1"/>
  <c r="V18" i="1"/>
  <c r="X18" i="1"/>
  <c r="Y18" i="1"/>
  <c r="AA18" i="1"/>
  <c r="AD18" i="1"/>
  <c r="AE18" i="1"/>
  <c r="AF18" i="1"/>
  <c r="Q18" i="1"/>
  <c r="R15" i="1"/>
  <c r="S15" i="1"/>
  <c r="T15" i="1"/>
  <c r="U15" i="1"/>
  <c r="V15" i="1"/>
  <c r="W15" i="1" s="1"/>
  <c r="X15" i="1"/>
  <c r="Y15" i="1"/>
  <c r="Z15" i="1" s="1"/>
  <c r="AA15" i="1"/>
  <c r="AD15" i="1"/>
  <c r="AE15" i="1"/>
  <c r="AF15" i="1"/>
  <c r="Q15" i="1"/>
  <c r="R12" i="1"/>
  <c r="S12" i="1"/>
  <c r="S8" i="1" s="1"/>
  <c r="T12" i="1"/>
  <c r="Z12" i="1" s="1"/>
  <c r="U12" i="1"/>
  <c r="V12" i="1"/>
  <c r="X12" i="1"/>
  <c r="Y12" i="1"/>
  <c r="AA12" i="1"/>
  <c r="AD12" i="1"/>
  <c r="AE12" i="1"/>
  <c r="AF12" i="1"/>
  <c r="AF8" i="1" s="1"/>
  <c r="Q12" i="1"/>
  <c r="AG22" i="1" l="1"/>
  <c r="V8" i="1"/>
  <c r="W23" i="1"/>
  <c r="W26" i="1"/>
  <c r="Q8" i="1"/>
  <c r="U8" i="1"/>
  <c r="AB15" i="1"/>
  <c r="AC22" i="1"/>
  <c r="AG25" i="1"/>
  <c r="AG12" i="1"/>
  <c r="AG18" i="1"/>
  <c r="AD8" i="1"/>
  <c r="R8" i="1"/>
  <c r="AA23" i="1"/>
  <c r="AC23" i="1" s="1"/>
  <c r="Y8" i="1"/>
  <c r="Z25" i="1"/>
  <c r="Y23" i="1"/>
  <c r="AB23" i="1" s="1"/>
  <c r="AC12" i="1"/>
  <c r="AC18" i="1"/>
  <c r="X8" i="1"/>
  <c r="AG23" i="1"/>
  <c r="T8" i="1"/>
  <c r="AB22" i="1"/>
  <c r="AC15" i="1"/>
  <c r="AA8" i="1"/>
  <c r="W25" i="1"/>
  <c r="AC25" i="1"/>
  <c r="W12" i="1"/>
  <c r="AE8" i="1"/>
  <c r="W18" i="1"/>
  <c r="AB18" i="1"/>
  <c r="AB26" i="1"/>
  <c r="W8" i="1" l="1"/>
  <c r="Z23" i="1"/>
  <c r="AG8" i="1"/>
  <c r="Z8" i="1"/>
  <c r="AB8" i="1"/>
  <c r="AC8" i="1"/>
</calcChain>
</file>

<file path=xl/sharedStrings.xml><?xml version="1.0" encoding="utf-8"?>
<sst xmlns="http://schemas.openxmlformats.org/spreadsheetml/2006/main" count="316" uniqueCount="110">
  <si>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</si>
  <si>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</si>
  <si>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</si>
  <si>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</si>
  <si>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</si>
  <si>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</si>
  <si>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</si>
  <si>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</si>
  <si>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</si>
  <si>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</si>
  <si>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</si>
  <si>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</si>
  <si>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</si>
  <si>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</si>
  <si>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</si>
  <si>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</si>
  <si>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</si>
  <si>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</si>
  <si>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</si>
  <si>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</si>
  <si>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</si>
  <si>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</si>
  <si>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</si>
  <si>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</si>
  <si>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</si>
  <si>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</si>
  <si>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</si>
  <si>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</si>
  <si>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</si>
  <si>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</si>
  <si>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</si>
  <si>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</si>
  <si>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</si>
  <si>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</si>
  <si>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</si>
  <si>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</si>
  <si>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</si>
  <si>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</si>
  <si>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</si>
  <si>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</si>
  <si>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</si>
  <si>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</si>
  <si>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</si>
  <si>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</si>
  <si>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</si>
  <si>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</si>
  <si>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</si>
  <si>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</si>
  <si>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</si>
  <si>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</si>
  <si>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</si>
  <si>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</si>
  <si>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A-03-03-01-999</t>
  </si>
  <si>
    <t>999</t>
  </si>
  <si>
    <t>OTRAS TRANSFERENCIAS - DISTRIBUCIÓN PREVIO CONCEPTO DGPPN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</si>
  <si>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</si>
  <si>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</si>
  <si>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</si>
  <si>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</si>
  <si>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</si>
  <si>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</si>
  <si>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</si>
  <si>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</si>
  <si>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</si>
  <si>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</si>
  <si>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</si>
  <si>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</si>
  <si>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</si>
  <si>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</si>
  <si>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</si>
  <si>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</si>
  <si>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</si>
  <si>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</si>
  <si>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</si>
  <si>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</si>
  <si>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</si>
  <si>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</si>
  <si>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</si>
  <si>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</si>
  <si>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</si>
  <si>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</si>
  <si>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</si>
  <si>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</si>
  <si>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</si>
  <si>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</si>
  <si>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</si>
  <si>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</si>
  <si>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</si>
  <si>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</si>
  <si>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</si>
  <si>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TOTAL PRESUPUESTO</t>
  </si>
  <si>
    <t>FUNCIONAMIENTO</t>
  </si>
  <si>
    <t>GASTOS DE PERSONAL</t>
  </si>
  <si>
    <t xml:space="preserve">ADQUISICION DE BIENES Y SERVICIOS </t>
  </si>
  <si>
    <t>GASTOS POR TRIBUTOS, MULTAS, SANCIONES E INTERESES DE MORA</t>
  </si>
  <si>
    <t>SERVICIO DE LA DEUDA PÚBLICA INTERNA</t>
  </si>
  <si>
    <t>FONDO DE CONTINGENCIAS</t>
  </si>
  <si>
    <t>INVERSIÓN</t>
  </si>
  <si>
    <t>%CDP / APROP. VGENTE</t>
  </si>
  <si>
    <t>%OBLIG / COMP</t>
  </si>
  <si>
    <t>%COMP / APROP. VGENTE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</si>
  <si>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</si>
  <si>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</si>
  <si>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</si>
  <si>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</si>
  <si>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</si>
  <si>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</si>
  <si>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</si>
  <si>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31 ENERO 2023</t>
  </si>
  <si>
    <t>OTRAS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</si>
</sst>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/>
      <right style="thin">
        <color theme="3" tint="0.39997558519241921"/>
      </right>
      <top style="thin">
        <color rgb="FF2888F7"/>
      </top>
      <bottom/>
      <diagonal/>
    </border>
    <border>
      <left style="thin">
        <color theme="3" tint="0.3999755851924192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3" tint="0.39997558519241921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/>
      <right style="thin">
        <color theme="3" tint="0.39997558519241921"/>
      </right>
      <top/>
      <bottom style="thin">
        <color rgb="FF2888F7"/>
      </bottom>
      <diagonal/>
    </border>
    <border>
      <left style="thin">
        <color theme="3" tint="0.39997558519241921"/>
      </left>
      <right/>
      <top/>
      <bottom/>
      <diagonal/>
    </border>
    <border>
      <left/>
      <right style="thin">
        <color theme="3" tint="0.39997558519241921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/>
    <xf numFmtId="0" fontId="3" fillId="0" borderId="18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right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1" fillId="0" borderId="19" xfId="0" applyFont="1" applyFill="1" applyBorder="1"/>
    <xf numFmtId="0" fontId="2" fillId="0" borderId="19" xfId="0" applyFont="1" applyBorder="1" applyAlignment="1">
      <alignment horizontal="center" vertical="center" wrapText="1" readingOrder="1"/>
    </xf>
    <xf numFmtId="7" fontId="2" fillId="0" borderId="19" xfId="0" applyNumberFormat="1" applyFont="1" applyFill="1" applyBorder="1" applyAlignment="1">
      <alignment horizontal="center" vertical="center" wrapText="1" readingOrder="1"/>
    </xf>
    <xf numFmtId="9" fontId="2" fillId="0" borderId="19" xfId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left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6" fillId="0" borderId="19" xfId="0" applyNumberFormat="1" applyFont="1" applyFill="1" applyBorder="1" applyAlignment="1">
      <alignment horizontal="center" vertical="center" wrapText="1" readingOrder="1"/>
    </xf>
    <xf numFmtId="164" fontId="6" fillId="0" borderId="19" xfId="0" applyNumberFormat="1" applyFont="1" applyFill="1" applyBorder="1" applyAlignment="1">
      <alignment horizontal="right" vertical="center" wrapText="1" readingOrder="1"/>
    </xf>
    <xf numFmtId="0" fontId="3" fillId="0" borderId="19" xfId="0" applyFont="1" applyBorder="1" applyAlignment="1">
      <alignment horizontal="center" vertical="center" wrapText="1" readingOrder="1"/>
    </xf>
    <xf numFmtId="0" fontId="2" fillId="0" borderId="20" xfId="0" applyNumberFormat="1" applyFont="1" applyFill="1" applyBorder="1" applyAlignment="1">
      <alignment horizontal="center" vertical="center" wrapText="1" readingOrder="1"/>
    </xf>
    <xf numFmtId="0" fontId="2" fillId="0" borderId="21" xfId="0" applyNumberFormat="1" applyFont="1" applyFill="1" applyBorder="1" applyAlignment="1">
      <alignment horizontal="center" vertical="center" wrapText="1" readingOrder="1"/>
    </xf>
    <xf numFmtId="0" fontId="6" fillId="0" borderId="21" xfId="0" applyFont="1" applyBorder="1" applyAlignment="1">
      <alignment horizontal="center" vertical="center" wrapText="1" readingOrder="1"/>
    </xf>
    <xf numFmtId="0" fontId="1" fillId="0" borderId="21" xfId="0" applyFont="1" applyFill="1" applyBorder="1"/>
    <xf numFmtId="0" fontId="6" fillId="0" borderId="22" xfId="0" applyFont="1" applyBorder="1" applyAlignment="1">
      <alignment horizontal="center" vertical="center" wrapText="1" readingOrder="1"/>
    </xf>
    <xf numFmtId="0" fontId="2" fillId="0" borderId="23" xfId="0" applyFont="1" applyBorder="1" applyAlignment="1">
      <alignment horizontal="center" vertical="center" wrapText="1" readingOrder="1"/>
    </xf>
    <xf numFmtId="9" fontId="2" fillId="0" borderId="24" xfId="1" applyFont="1" applyFill="1" applyBorder="1" applyAlignment="1">
      <alignment horizontal="center" vertical="center" wrapText="1" readingOrder="1"/>
    </xf>
    <xf numFmtId="0" fontId="3" fillId="0" borderId="23" xfId="0" applyNumberFormat="1" applyFont="1" applyFill="1" applyBorder="1" applyAlignment="1">
      <alignment vertical="center" wrapText="1" readingOrder="1"/>
    </xf>
    <xf numFmtId="0" fontId="6" fillId="0" borderId="23" xfId="0" applyNumberFormat="1" applyFont="1" applyFill="1" applyBorder="1" applyAlignment="1">
      <alignment vertical="center" wrapText="1" readingOrder="1"/>
    </xf>
    <xf numFmtId="0" fontId="3" fillId="0" borderId="23" xfId="0" applyFont="1" applyBorder="1" applyAlignment="1">
      <alignment vertical="center" wrapText="1" readingOrder="1"/>
    </xf>
    <xf numFmtId="0" fontId="6" fillId="0" borderId="23" xfId="0" applyFont="1" applyBorder="1" applyAlignment="1">
      <alignment horizontal="center" vertical="center" wrapText="1" readingOrder="1"/>
    </xf>
    <xf numFmtId="0" fontId="6" fillId="0" borderId="25" xfId="0" applyNumberFormat="1" applyFont="1" applyFill="1" applyBorder="1" applyAlignment="1">
      <alignment vertical="center" wrapText="1" readingOrder="1"/>
    </xf>
    <xf numFmtId="0" fontId="6" fillId="0" borderId="26" xfId="0" applyNumberFormat="1" applyFont="1" applyFill="1" applyBorder="1" applyAlignment="1">
      <alignment horizontal="center" vertical="center" wrapText="1" readingOrder="1"/>
    </xf>
    <xf numFmtId="164" fontId="6" fillId="0" borderId="26" xfId="0" applyNumberFormat="1" applyFont="1" applyFill="1" applyBorder="1" applyAlignment="1">
      <alignment horizontal="right" vertical="center" wrapText="1" readingOrder="1"/>
    </xf>
    <xf numFmtId="9" fontId="2" fillId="0" borderId="26" xfId="1" applyFont="1" applyFill="1" applyBorder="1" applyAlignment="1">
      <alignment horizontal="center" vertical="center" wrapText="1" readingOrder="1"/>
    </xf>
    <xf numFmtId="0" fontId="7" fillId="0" borderId="26" xfId="0" applyFont="1" applyFill="1" applyBorder="1"/>
    <xf numFmtId="9" fontId="2" fillId="0" borderId="27" xfId="1" applyFont="1" applyFill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34520119-4D7A-40A3-B643-B00974DF3F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452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showGridLines="0" tabSelected="1" topLeftCell="C10" zoomScale="70" zoomScaleNormal="70" workbookViewId="0">
      <selection activeCell="P19" sqref="P19"/>
    </sheetView>
  </sheetViews>
  <sheetFormatPr baseColWidth="10" defaultRowHeight="14.5" x14ac:dyDescent="0.35"/>
  <cols>
    <col min="1" max="1" width="13.453125" hidden="1" customWidth="1"/>
    <col min="2" max="2" width="26.90625" hidden="1" customWidth="1"/>
    <col min="3" max="3" width="18.26953125" customWidth="1"/>
    <col min="4" max="11" width="5.36328125" hidden="1" customWidth="1"/>
    <col min="12" max="12" width="7" hidden="1" customWidth="1"/>
    <col min="13" max="13" width="9.6328125" hidden="1" customWidth="1"/>
    <col min="14" max="14" width="8.08984375" customWidth="1"/>
    <col min="15" max="15" width="9.6328125" customWidth="1"/>
    <col min="16" max="16" width="27.6328125" customWidth="1"/>
    <col min="17" max="22" width="16.1796875" customWidth="1"/>
    <col min="23" max="23" width="9.81640625" customWidth="1"/>
    <col min="24" max="24" width="16.1796875" hidden="1" customWidth="1"/>
    <col min="25" max="25" width="16.1796875" customWidth="1"/>
    <col min="26" max="26" width="9.81640625" customWidth="1"/>
    <col min="27" max="27" width="16.1796875" customWidth="1"/>
    <col min="28" max="29" width="9.81640625" customWidth="1"/>
    <col min="30" max="30" width="16.1796875" hidden="1" customWidth="1"/>
    <col min="31" max="31" width="16.1796875" customWidth="1"/>
    <col min="32" max="32" width="0" hidden="1" customWidth="1"/>
    <col min="33" max="33" width="9.81640625" customWidth="1"/>
  </cols>
  <sheetData>
    <row r="1" spans="1:33" ht="14.5" customHeight="1" x14ac:dyDescent="0.35">
      <c r="A1" s="1" t="s">
        <v>0</v>
      </c>
      <c r="B1" s="2">
        <v>2023</v>
      </c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46" t="s">
        <v>103</v>
      </c>
      <c r="S1" s="47"/>
      <c r="T1" s="47"/>
      <c r="U1" s="47"/>
      <c r="V1" s="47"/>
      <c r="W1" s="47"/>
      <c r="X1" s="47"/>
      <c r="Y1" s="47"/>
      <c r="Z1" s="47"/>
      <c r="AA1" s="53"/>
      <c r="AB1" s="57" t="s">
        <v>104</v>
      </c>
      <c r="AC1" s="58"/>
      <c r="AD1" s="58"/>
      <c r="AE1" s="58"/>
      <c r="AF1" s="58"/>
      <c r="AG1" s="59"/>
    </row>
    <row r="2" spans="1:33" ht="14.5" customHeight="1" x14ac:dyDescent="0.35">
      <c r="A2" s="1" t="s">
        <v>2</v>
      </c>
      <c r="B2" s="1" t="s">
        <v>3</v>
      </c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R2" s="54"/>
      <c r="S2" s="55"/>
      <c r="T2" s="55"/>
      <c r="U2" s="55"/>
      <c r="V2" s="55"/>
      <c r="W2" s="55"/>
      <c r="X2" s="55"/>
      <c r="Y2" s="55"/>
      <c r="Z2" s="55"/>
      <c r="AA2" s="56"/>
      <c r="AB2" s="60" t="s">
        <v>105</v>
      </c>
      <c r="AC2" s="61"/>
      <c r="AD2" s="61"/>
      <c r="AE2" s="61"/>
      <c r="AF2" s="61"/>
      <c r="AG2" s="62"/>
    </row>
    <row r="3" spans="1:33" ht="14.5" customHeight="1" x14ac:dyDescent="0.35">
      <c r="A3" s="2"/>
      <c r="B3" s="2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46" t="s">
        <v>106</v>
      </c>
      <c r="S3" s="47"/>
      <c r="T3" s="47"/>
      <c r="U3" s="47"/>
      <c r="V3" s="47"/>
      <c r="W3" s="47"/>
      <c r="X3" s="47"/>
      <c r="Y3" s="47"/>
      <c r="Z3" s="47"/>
      <c r="AA3" s="47"/>
      <c r="AB3" s="60"/>
      <c r="AC3" s="61"/>
      <c r="AD3" s="61"/>
      <c r="AE3" s="61"/>
      <c r="AF3" s="61"/>
      <c r="AG3" s="62"/>
    </row>
    <row r="4" spans="1:33" ht="16" customHeight="1" x14ac:dyDescent="0.35">
      <c r="A4" s="2"/>
      <c r="B4" s="2"/>
      <c r="C4" s="49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1"/>
      <c r="R4" s="49"/>
      <c r="S4" s="52"/>
      <c r="T4" s="52"/>
      <c r="U4" s="52"/>
      <c r="V4" s="52"/>
      <c r="W4" s="52"/>
      <c r="X4" s="52"/>
      <c r="Y4" s="52"/>
      <c r="Z4" s="52"/>
      <c r="AA4" s="52"/>
      <c r="AB4" s="60" t="s">
        <v>107</v>
      </c>
      <c r="AC4" s="63"/>
      <c r="AD4" s="63"/>
      <c r="AE4" s="63"/>
      <c r="AF4" s="63"/>
      <c r="AG4" s="63"/>
    </row>
    <row r="5" spans="1:33" ht="36.5" customHeight="1" x14ac:dyDescent="0.35">
      <c r="A5" s="2"/>
      <c r="B5" s="6"/>
      <c r="C5" s="45" t="s">
        <v>108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5" thickBot="1" x14ac:dyDescent="0.4">
      <c r="A6" s="1" t="s">
        <v>4</v>
      </c>
      <c r="B6" s="1" t="s">
        <v>5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1</v>
      </c>
      <c r="Q6" s="3" t="s">
        <v>1</v>
      </c>
      <c r="R6" s="3" t="s">
        <v>1</v>
      </c>
      <c r="S6" s="3" t="s">
        <v>1</v>
      </c>
      <c r="T6" s="3" t="s">
        <v>1</v>
      </c>
      <c r="U6" s="3" t="s">
        <v>1</v>
      </c>
      <c r="V6" s="3" t="s">
        <v>1</v>
      </c>
      <c r="W6" s="3"/>
      <c r="X6" s="3" t="s">
        <v>1</v>
      </c>
      <c r="Y6" s="3" t="s">
        <v>1</v>
      </c>
      <c r="Z6" s="3"/>
      <c r="AA6" s="3" t="s">
        <v>1</v>
      </c>
      <c r="AB6" s="3"/>
      <c r="AC6" s="3"/>
      <c r="AD6" s="3" t="s">
        <v>1</v>
      </c>
      <c r="AE6" s="3" t="s">
        <v>1</v>
      </c>
    </row>
    <row r="7" spans="1:33" ht="31.5" x14ac:dyDescent="0.35">
      <c r="A7" s="1" t="s">
        <v>6</v>
      </c>
      <c r="B7" s="6" t="s">
        <v>7</v>
      </c>
      <c r="C7" s="28" t="s">
        <v>8</v>
      </c>
      <c r="D7" s="29" t="s">
        <v>9</v>
      </c>
      <c r="E7" s="29" t="s">
        <v>10</v>
      </c>
      <c r="F7" s="29" t="s">
        <v>11</v>
      </c>
      <c r="G7" s="29" t="s">
        <v>12</v>
      </c>
      <c r="H7" s="29" t="s">
        <v>13</v>
      </c>
      <c r="I7" s="29" t="s">
        <v>14</v>
      </c>
      <c r="J7" s="29" t="s">
        <v>15</v>
      </c>
      <c r="K7" s="29" t="s">
        <v>16</v>
      </c>
      <c r="L7" s="29" t="s">
        <v>17</v>
      </c>
      <c r="M7" s="29" t="s">
        <v>18</v>
      </c>
      <c r="N7" s="29" t="s">
        <v>19</v>
      </c>
      <c r="O7" s="29" t="s">
        <v>20</v>
      </c>
      <c r="P7" s="29" t="s">
        <v>21</v>
      </c>
      <c r="Q7" s="29" t="s">
        <v>22</v>
      </c>
      <c r="R7" s="29" t="s">
        <v>23</v>
      </c>
      <c r="S7" s="29" t="s">
        <v>24</v>
      </c>
      <c r="T7" s="29" t="s">
        <v>25</v>
      </c>
      <c r="U7" s="29" t="s">
        <v>26</v>
      </c>
      <c r="V7" s="29" t="s">
        <v>27</v>
      </c>
      <c r="W7" s="30" t="s">
        <v>98</v>
      </c>
      <c r="X7" s="29" t="s">
        <v>28</v>
      </c>
      <c r="Y7" s="29" t="s">
        <v>29</v>
      </c>
      <c r="Z7" s="30" t="s">
        <v>100</v>
      </c>
      <c r="AA7" s="29" t="s">
        <v>30</v>
      </c>
      <c r="AB7" s="30" t="s">
        <v>99</v>
      </c>
      <c r="AC7" s="30" t="s">
        <v>101</v>
      </c>
      <c r="AD7" s="29" t="s">
        <v>31</v>
      </c>
      <c r="AE7" s="29" t="s">
        <v>32</v>
      </c>
      <c r="AF7" s="31"/>
      <c r="AG7" s="32" t="s">
        <v>102</v>
      </c>
    </row>
    <row r="8" spans="1:33" x14ac:dyDescent="0.35">
      <c r="A8" s="2"/>
      <c r="B8" s="6"/>
      <c r="C8" s="33" t="s">
        <v>36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7" t="s">
        <v>91</v>
      </c>
      <c r="Q8" s="20">
        <f>Q12+Q15+Q18+Q22</f>
        <v>44499437000</v>
      </c>
      <c r="R8" s="20">
        <f t="shared" ref="R8:AF8" si="0">R12+R15+R18+R22</f>
        <v>0</v>
      </c>
      <c r="S8" s="20">
        <f t="shared" si="0"/>
        <v>0</v>
      </c>
      <c r="T8" s="20">
        <f t="shared" si="0"/>
        <v>44499437000</v>
      </c>
      <c r="U8" s="20">
        <f t="shared" si="0"/>
        <v>25000000000</v>
      </c>
      <c r="V8" s="20">
        <f t="shared" si="0"/>
        <v>18751752583.369999</v>
      </c>
      <c r="W8" s="21">
        <f>V8/T8</f>
        <v>0.42139302983473698</v>
      </c>
      <c r="X8" s="20">
        <f t="shared" si="0"/>
        <v>747684416.63</v>
      </c>
      <c r="Y8" s="20">
        <f t="shared" si="0"/>
        <v>1630283772.6700001</v>
      </c>
      <c r="Z8" s="21">
        <f>Y8/T8</f>
        <v>3.6636053904906707E-2</v>
      </c>
      <c r="AA8" s="20">
        <f t="shared" si="0"/>
        <v>724208035.93000007</v>
      </c>
      <c r="AB8" s="21">
        <f>AA8/Y8</f>
        <v>0.44422207229844846</v>
      </c>
      <c r="AC8" s="21">
        <f>AA8/T8</f>
        <v>1.6274543786475321E-2</v>
      </c>
      <c r="AD8" s="20">
        <f t="shared" si="0"/>
        <v>724208035.93000007</v>
      </c>
      <c r="AE8" s="20">
        <f t="shared" si="0"/>
        <v>724208035.93000007</v>
      </c>
      <c r="AF8" s="20">
        <f t="shared" si="0"/>
        <v>0</v>
      </c>
      <c r="AG8" s="34">
        <f>AE8/T8</f>
        <v>1.6274543786475321E-2</v>
      </c>
    </row>
    <row r="9" spans="1:33" ht="21" x14ac:dyDescent="0.35">
      <c r="A9" s="4" t="s">
        <v>33</v>
      </c>
      <c r="B9" s="7" t="s">
        <v>34</v>
      </c>
      <c r="C9" s="35" t="s">
        <v>35</v>
      </c>
      <c r="D9" s="22" t="s">
        <v>36</v>
      </c>
      <c r="E9" s="22" t="s">
        <v>37</v>
      </c>
      <c r="F9" s="22" t="s">
        <v>37</v>
      </c>
      <c r="G9" s="22" t="s">
        <v>37</v>
      </c>
      <c r="H9" s="22"/>
      <c r="I9" s="22"/>
      <c r="J9" s="22"/>
      <c r="K9" s="22"/>
      <c r="L9" s="22"/>
      <c r="M9" s="22" t="s">
        <v>38</v>
      </c>
      <c r="N9" s="22" t="s">
        <v>39</v>
      </c>
      <c r="O9" s="22" t="s">
        <v>40</v>
      </c>
      <c r="P9" s="23" t="s">
        <v>41</v>
      </c>
      <c r="Q9" s="24">
        <v>7575538000</v>
      </c>
      <c r="R9" s="24">
        <v>0</v>
      </c>
      <c r="S9" s="24">
        <v>0</v>
      </c>
      <c r="T9" s="24">
        <v>7575538000</v>
      </c>
      <c r="U9" s="24">
        <v>0</v>
      </c>
      <c r="V9" s="24">
        <v>7575538000</v>
      </c>
      <c r="W9" s="21">
        <f t="shared" ref="W9:W34" si="1">V9/T9</f>
        <v>1</v>
      </c>
      <c r="X9" s="24">
        <v>0</v>
      </c>
      <c r="Y9" s="24">
        <v>510939959</v>
      </c>
      <c r="Z9" s="21">
        <f t="shared" ref="Z9:Z34" si="2">Y9/T9</f>
        <v>6.7446029443717401E-2</v>
      </c>
      <c r="AA9" s="24">
        <v>510939959</v>
      </c>
      <c r="AB9" s="21">
        <f t="shared" ref="AB9:AB34" si="3">AA9/Y9</f>
        <v>1</v>
      </c>
      <c r="AC9" s="21">
        <f t="shared" ref="AC9:AC34" si="4">AA9/T9</f>
        <v>6.7446029443717401E-2</v>
      </c>
      <c r="AD9" s="24">
        <v>510939959</v>
      </c>
      <c r="AE9" s="24">
        <v>510939959</v>
      </c>
      <c r="AF9" s="18"/>
      <c r="AG9" s="34">
        <f t="shared" ref="AG9:AG33" si="5">AE9/T9</f>
        <v>6.7446029443717401E-2</v>
      </c>
    </row>
    <row r="10" spans="1:33" ht="21" x14ac:dyDescent="0.35">
      <c r="A10" s="4" t="s">
        <v>33</v>
      </c>
      <c r="B10" s="7" t="s">
        <v>34</v>
      </c>
      <c r="C10" s="35" t="s">
        <v>42</v>
      </c>
      <c r="D10" s="22" t="s">
        <v>36</v>
      </c>
      <c r="E10" s="22" t="s">
        <v>37</v>
      </c>
      <c r="F10" s="22" t="s">
        <v>37</v>
      </c>
      <c r="G10" s="22" t="s">
        <v>43</v>
      </c>
      <c r="H10" s="22"/>
      <c r="I10" s="22"/>
      <c r="J10" s="22"/>
      <c r="K10" s="22"/>
      <c r="L10" s="22"/>
      <c r="M10" s="22" t="s">
        <v>38</v>
      </c>
      <c r="N10" s="22" t="s">
        <v>39</v>
      </c>
      <c r="O10" s="22" t="s">
        <v>40</v>
      </c>
      <c r="P10" s="23" t="s">
        <v>44</v>
      </c>
      <c r="Q10" s="24">
        <v>2767261000</v>
      </c>
      <c r="R10" s="24">
        <v>0</v>
      </c>
      <c r="S10" s="24">
        <v>0</v>
      </c>
      <c r="T10" s="24">
        <v>2767261000</v>
      </c>
      <c r="U10" s="24">
        <v>0</v>
      </c>
      <c r="V10" s="24">
        <v>2767261000</v>
      </c>
      <c r="W10" s="21">
        <f t="shared" si="1"/>
        <v>1</v>
      </c>
      <c r="X10" s="24">
        <v>0</v>
      </c>
      <c r="Y10" s="24">
        <v>46647144</v>
      </c>
      <c r="Z10" s="21">
        <f t="shared" si="2"/>
        <v>1.6856792330033198E-2</v>
      </c>
      <c r="AA10" s="24">
        <v>46647144</v>
      </c>
      <c r="AB10" s="21">
        <f t="shared" si="3"/>
        <v>1</v>
      </c>
      <c r="AC10" s="21">
        <f t="shared" si="4"/>
        <v>1.6856792330033198E-2</v>
      </c>
      <c r="AD10" s="24">
        <v>46647144</v>
      </c>
      <c r="AE10" s="24">
        <v>46647144</v>
      </c>
      <c r="AF10" s="18"/>
      <c r="AG10" s="34">
        <f t="shared" si="5"/>
        <v>1.6856792330033198E-2</v>
      </c>
    </row>
    <row r="11" spans="1:33" ht="31.5" x14ac:dyDescent="0.35">
      <c r="A11" s="4" t="s">
        <v>33</v>
      </c>
      <c r="B11" s="7" t="s">
        <v>34</v>
      </c>
      <c r="C11" s="35" t="s">
        <v>45</v>
      </c>
      <c r="D11" s="22" t="s">
        <v>36</v>
      </c>
      <c r="E11" s="22" t="s">
        <v>37</v>
      </c>
      <c r="F11" s="22" t="s">
        <v>37</v>
      </c>
      <c r="G11" s="22" t="s">
        <v>46</v>
      </c>
      <c r="H11" s="22"/>
      <c r="I11" s="22"/>
      <c r="J11" s="22"/>
      <c r="K11" s="22"/>
      <c r="L11" s="22"/>
      <c r="M11" s="22" t="s">
        <v>38</v>
      </c>
      <c r="N11" s="22" t="s">
        <v>39</v>
      </c>
      <c r="O11" s="22" t="s">
        <v>40</v>
      </c>
      <c r="P11" s="23" t="s">
        <v>47</v>
      </c>
      <c r="Q11" s="24">
        <v>1399813000</v>
      </c>
      <c r="R11" s="24">
        <v>0</v>
      </c>
      <c r="S11" s="24">
        <v>0</v>
      </c>
      <c r="T11" s="24">
        <v>1399813000</v>
      </c>
      <c r="U11" s="24">
        <v>0</v>
      </c>
      <c r="V11" s="24">
        <v>1399813000</v>
      </c>
      <c r="W11" s="21">
        <f t="shared" si="1"/>
        <v>1</v>
      </c>
      <c r="X11" s="24">
        <v>0</v>
      </c>
      <c r="Y11" s="24">
        <v>35509226</v>
      </c>
      <c r="Z11" s="21">
        <f t="shared" si="2"/>
        <v>2.5367121179757583E-2</v>
      </c>
      <c r="AA11" s="24">
        <v>35509226</v>
      </c>
      <c r="AB11" s="21">
        <f t="shared" si="3"/>
        <v>1</v>
      </c>
      <c r="AC11" s="21">
        <f t="shared" si="4"/>
        <v>2.5367121179757583E-2</v>
      </c>
      <c r="AD11" s="24">
        <v>35509226</v>
      </c>
      <c r="AE11" s="24">
        <v>35509226</v>
      </c>
      <c r="AF11" s="18"/>
      <c r="AG11" s="34">
        <f t="shared" si="5"/>
        <v>2.5367121179757583E-2</v>
      </c>
    </row>
    <row r="12" spans="1:33" s="12" customFormat="1" x14ac:dyDescent="0.35">
      <c r="A12" s="10"/>
      <c r="B12" s="11"/>
      <c r="C12" s="3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7" t="s">
        <v>92</v>
      </c>
      <c r="Q12" s="26">
        <f>SUM(Q9:Q11)</f>
        <v>11742612000</v>
      </c>
      <c r="R12" s="26">
        <f t="shared" ref="R12:AF12" si="6">SUM(R9:R11)</f>
        <v>0</v>
      </c>
      <c r="S12" s="26">
        <f t="shared" si="6"/>
        <v>0</v>
      </c>
      <c r="T12" s="26">
        <f t="shared" si="6"/>
        <v>11742612000</v>
      </c>
      <c r="U12" s="26">
        <f t="shared" si="6"/>
        <v>0</v>
      </c>
      <c r="V12" s="26">
        <f t="shared" si="6"/>
        <v>11742612000</v>
      </c>
      <c r="W12" s="21">
        <f t="shared" si="1"/>
        <v>1</v>
      </c>
      <c r="X12" s="26">
        <f t="shared" si="6"/>
        <v>0</v>
      </c>
      <c r="Y12" s="26">
        <f t="shared" si="6"/>
        <v>593096329</v>
      </c>
      <c r="Z12" s="21">
        <f t="shared" si="2"/>
        <v>5.050804105594224E-2</v>
      </c>
      <c r="AA12" s="26">
        <f t="shared" si="6"/>
        <v>593096329</v>
      </c>
      <c r="AB12" s="21">
        <f t="shared" si="3"/>
        <v>1</v>
      </c>
      <c r="AC12" s="21">
        <f t="shared" si="4"/>
        <v>5.050804105594224E-2</v>
      </c>
      <c r="AD12" s="26">
        <f t="shared" si="6"/>
        <v>593096329</v>
      </c>
      <c r="AE12" s="26">
        <f t="shared" si="6"/>
        <v>593096329</v>
      </c>
      <c r="AF12" s="26">
        <f t="shared" si="6"/>
        <v>0</v>
      </c>
      <c r="AG12" s="34">
        <f t="shared" si="5"/>
        <v>5.050804105594224E-2</v>
      </c>
    </row>
    <row r="13" spans="1:33" ht="21" x14ac:dyDescent="0.35">
      <c r="A13" s="4" t="s">
        <v>33</v>
      </c>
      <c r="B13" s="7" t="s">
        <v>34</v>
      </c>
      <c r="C13" s="35" t="s">
        <v>48</v>
      </c>
      <c r="D13" s="22" t="s">
        <v>36</v>
      </c>
      <c r="E13" s="22" t="s">
        <v>43</v>
      </c>
      <c r="F13" s="22"/>
      <c r="G13" s="22"/>
      <c r="H13" s="22"/>
      <c r="I13" s="22"/>
      <c r="J13" s="22"/>
      <c r="K13" s="22"/>
      <c r="L13" s="22"/>
      <c r="M13" s="22" t="s">
        <v>38</v>
      </c>
      <c r="N13" s="22" t="s">
        <v>39</v>
      </c>
      <c r="O13" s="22" t="s">
        <v>40</v>
      </c>
      <c r="P13" s="23" t="s">
        <v>49</v>
      </c>
      <c r="Q13" s="24">
        <v>2328134000</v>
      </c>
      <c r="R13" s="24">
        <v>0</v>
      </c>
      <c r="S13" s="24">
        <v>0</v>
      </c>
      <c r="T13" s="24">
        <v>2328134000</v>
      </c>
      <c r="U13" s="24">
        <v>0</v>
      </c>
      <c r="V13" s="24">
        <v>1923814583.3699999</v>
      </c>
      <c r="W13" s="21">
        <f t="shared" si="1"/>
        <v>0.826333270924268</v>
      </c>
      <c r="X13" s="24">
        <v>404319416.63</v>
      </c>
      <c r="Y13" s="24">
        <v>1033096194.67</v>
      </c>
      <c r="Z13" s="21">
        <f t="shared" si="2"/>
        <v>0.4437443010883394</v>
      </c>
      <c r="AA13" s="24">
        <v>127020457.93000001</v>
      </c>
      <c r="AB13" s="21">
        <f t="shared" si="3"/>
        <v>0.12295123976385754</v>
      </c>
      <c r="AC13" s="21">
        <f t="shared" si="4"/>
        <v>5.4558911956957806E-2</v>
      </c>
      <c r="AD13" s="24">
        <v>127020457.93000001</v>
      </c>
      <c r="AE13" s="24">
        <v>127020457.93000001</v>
      </c>
      <c r="AF13" s="18"/>
      <c r="AG13" s="34">
        <f t="shared" si="5"/>
        <v>5.4558911956957806E-2</v>
      </c>
    </row>
    <row r="14" spans="1:33" ht="21" x14ac:dyDescent="0.35">
      <c r="A14" s="4" t="s">
        <v>33</v>
      </c>
      <c r="B14" s="7" t="s">
        <v>34</v>
      </c>
      <c r="C14" s="35" t="s">
        <v>48</v>
      </c>
      <c r="D14" s="22" t="s">
        <v>36</v>
      </c>
      <c r="E14" s="22" t="s">
        <v>43</v>
      </c>
      <c r="F14" s="22"/>
      <c r="G14" s="22"/>
      <c r="H14" s="22"/>
      <c r="I14" s="22"/>
      <c r="J14" s="22"/>
      <c r="K14" s="22"/>
      <c r="L14" s="22"/>
      <c r="M14" s="22" t="s">
        <v>50</v>
      </c>
      <c r="N14" s="22" t="s">
        <v>51</v>
      </c>
      <c r="O14" s="22" t="s">
        <v>40</v>
      </c>
      <c r="P14" s="23" t="s">
        <v>49</v>
      </c>
      <c r="Q14" s="24">
        <v>409473000</v>
      </c>
      <c r="R14" s="24">
        <v>0</v>
      </c>
      <c r="S14" s="24">
        <v>0</v>
      </c>
      <c r="T14" s="24">
        <v>409473000</v>
      </c>
      <c r="U14" s="24">
        <v>0</v>
      </c>
      <c r="V14" s="24">
        <v>331953000</v>
      </c>
      <c r="W14" s="21">
        <f t="shared" si="1"/>
        <v>0.81068348828860515</v>
      </c>
      <c r="X14" s="24">
        <v>77520000</v>
      </c>
      <c r="Y14" s="24">
        <v>28084</v>
      </c>
      <c r="Z14" s="21">
        <f t="shared" si="2"/>
        <v>6.8585718716496577E-5</v>
      </c>
      <c r="AA14" s="24">
        <v>28084</v>
      </c>
      <c r="AB14" s="21">
        <f t="shared" si="3"/>
        <v>1</v>
      </c>
      <c r="AC14" s="21">
        <f t="shared" si="4"/>
        <v>6.8585718716496577E-5</v>
      </c>
      <c r="AD14" s="24">
        <v>28084</v>
      </c>
      <c r="AE14" s="24">
        <v>28084</v>
      </c>
      <c r="AF14" s="18"/>
      <c r="AG14" s="34">
        <f t="shared" si="5"/>
        <v>6.8585718716496577E-5</v>
      </c>
    </row>
    <row r="15" spans="1:33" s="12" customFormat="1" ht="21" x14ac:dyDescent="0.35">
      <c r="A15" s="10"/>
      <c r="B15" s="11"/>
      <c r="C15" s="3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7" t="s">
        <v>93</v>
      </c>
      <c r="Q15" s="26">
        <f>SUM(Q13:Q14)</f>
        <v>2737607000</v>
      </c>
      <c r="R15" s="26">
        <f t="shared" ref="R15:AF15" si="7">SUM(R13:R14)</f>
        <v>0</v>
      </c>
      <c r="S15" s="26">
        <f t="shared" si="7"/>
        <v>0</v>
      </c>
      <c r="T15" s="26">
        <f t="shared" si="7"/>
        <v>2737607000</v>
      </c>
      <c r="U15" s="26">
        <f t="shared" si="7"/>
        <v>0</v>
      </c>
      <c r="V15" s="26">
        <f t="shared" si="7"/>
        <v>2255767583.3699999</v>
      </c>
      <c r="W15" s="21">
        <f t="shared" si="1"/>
        <v>0.82399248079435794</v>
      </c>
      <c r="X15" s="26">
        <f t="shared" si="7"/>
        <v>481839416.63</v>
      </c>
      <c r="Y15" s="26">
        <f t="shared" si="7"/>
        <v>1033124278.67</v>
      </c>
      <c r="Z15" s="21">
        <f t="shared" si="2"/>
        <v>0.37738224612590482</v>
      </c>
      <c r="AA15" s="26">
        <f t="shared" si="7"/>
        <v>127048541.93000001</v>
      </c>
      <c r="AB15" s="21">
        <f t="shared" si="3"/>
        <v>0.12297508107500568</v>
      </c>
      <c r="AC15" s="21">
        <f t="shared" si="4"/>
        <v>4.6408612313600897E-2</v>
      </c>
      <c r="AD15" s="26">
        <f t="shared" si="7"/>
        <v>127048541.93000001</v>
      </c>
      <c r="AE15" s="26">
        <f t="shared" si="7"/>
        <v>127048541.93000001</v>
      </c>
      <c r="AF15" s="26">
        <f t="shared" si="7"/>
        <v>0</v>
      </c>
      <c r="AG15" s="34">
        <f t="shared" si="5"/>
        <v>4.6408612313600897E-2</v>
      </c>
    </row>
    <row r="16" spans="1:33" ht="31.5" x14ac:dyDescent="0.35">
      <c r="A16" s="4" t="s">
        <v>33</v>
      </c>
      <c r="B16" s="7" t="s">
        <v>34</v>
      </c>
      <c r="C16" s="35" t="s">
        <v>52</v>
      </c>
      <c r="D16" s="22" t="s">
        <v>36</v>
      </c>
      <c r="E16" s="22" t="s">
        <v>46</v>
      </c>
      <c r="F16" s="22" t="s">
        <v>46</v>
      </c>
      <c r="G16" s="22" t="s">
        <v>37</v>
      </c>
      <c r="H16" s="22" t="s">
        <v>53</v>
      </c>
      <c r="I16" s="22"/>
      <c r="J16" s="22"/>
      <c r="K16" s="22"/>
      <c r="L16" s="22"/>
      <c r="M16" s="22" t="s">
        <v>38</v>
      </c>
      <c r="N16" s="22" t="s">
        <v>39</v>
      </c>
      <c r="O16" s="22" t="s">
        <v>40</v>
      </c>
      <c r="P16" s="23" t="s">
        <v>54</v>
      </c>
      <c r="Q16" s="24">
        <v>29693710000</v>
      </c>
      <c r="R16" s="24">
        <v>0</v>
      </c>
      <c r="S16" s="24">
        <v>0</v>
      </c>
      <c r="T16" s="24">
        <v>29693710000</v>
      </c>
      <c r="U16" s="24">
        <v>25000000000</v>
      </c>
      <c r="V16" s="24">
        <v>4693710000</v>
      </c>
      <c r="W16" s="21">
        <f t="shared" si="1"/>
        <v>0.1580708506953156</v>
      </c>
      <c r="X16" s="24">
        <v>0</v>
      </c>
      <c r="Y16" s="24">
        <v>0</v>
      </c>
      <c r="Z16" s="21">
        <f t="shared" si="2"/>
        <v>0</v>
      </c>
      <c r="AA16" s="24">
        <v>0</v>
      </c>
      <c r="AB16" s="21" t="e">
        <f t="shared" si="3"/>
        <v>#DIV/0!</v>
      </c>
      <c r="AC16" s="21">
        <f t="shared" si="4"/>
        <v>0</v>
      </c>
      <c r="AD16" s="24">
        <v>0</v>
      </c>
      <c r="AE16" s="24">
        <v>0</v>
      </c>
      <c r="AF16" s="18"/>
      <c r="AG16" s="34">
        <f t="shared" si="5"/>
        <v>0</v>
      </c>
    </row>
    <row r="17" spans="1:33" ht="31.5" x14ac:dyDescent="0.35">
      <c r="A17" s="4" t="s">
        <v>33</v>
      </c>
      <c r="B17" s="7" t="s">
        <v>34</v>
      </c>
      <c r="C17" s="35" t="s">
        <v>55</v>
      </c>
      <c r="D17" s="22" t="s">
        <v>36</v>
      </c>
      <c r="E17" s="22" t="s">
        <v>46</v>
      </c>
      <c r="F17" s="22" t="s">
        <v>56</v>
      </c>
      <c r="G17" s="22" t="s">
        <v>43</v>
      </c>
      <c r="H17" s="22" t="s">
        <v>57</v>
      </c>
      <c r="I17" s="22"/>
      <c r="J17" s="22"/>
      <c r="K17" s="22"/>
      <c r="L17" s="22"/>
      <c r="M17" s="22" t="s">
        <v>38</v>
      </c>
      <c r="N17" s="22" t="s">
        <v>39</v>
      </c>
      <c r="O17" s="22" t="s">
        <v>40</v>
      </c>
      <c r="P17" s="23" t="s">
        <v>58</v>
      </c>
      <c r="Q17" s="24">
        <v>57663000</v>
      </c>
      <c r="R17" s="24">
        <v>0</v>
      </c>
      <c r="S17" s="24">
        <v>0</v>
      </c>
      <c r="T17" s="24">
        <v>57663000</v>
      </c>
      <c r="U17" s="24">
        <v>0</v>
      </c>
      <c r="V17" s="24">
        <v>57663000</v>
      </c>
      <c r="W17" s="21">
        <f t="shared" si="1"/>
        <v>1</v>
      </c>
      <c r="X17" s="24">
        <v>0</v>
      </c>
      <c r="Y17" s="24">
        <v>4063165</v>
      </c>
      <c r="Z17" s="21">
        <f t="shared" si="2"/>
        <v>7.0463989039765529E-2</v>
      </c>
      <c r="AA17" s="24">
        <v>4063165</v>
      </c>
      <c r="AB17" s="21">
        <f t="shared" si="3"/>
        <v>1</v>
      </c>
      <c r="AC17" s="21">
        <f t="shared" si="4"/>
        <v>7.0463989039765529E-2</v>
      </c>
      <c r="AD17" s="24">
        <v>4063165</v>
      </c>
      <c r="AE17" s="24">
        <v>4063165</v>
      </c>
      <c r="AF17" s="18"/>
      <c r="AG17" s="34">
        <f t="shared" si="5"/>
        <v>7.0463989039765529E-2</v>
      </c>
    </row>
    <row r="18" spans="1:33" s="12" customFormat="1" x14ac:dyDescent="0.35">
      <c r="A18" s="10"/>
      <c r="B18" s="11"/>
      <c r="C18" s="3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64" t="s">
        <v>109</v>
      </c>
      <c r="Q18" s="26">
        <f>SUM(Q16:Q17)</f>
        <v>29751373000</v>
      </c>
      <c r="R18" s="26">
        <f t="shared" ref="R18:AF18" si="8">SUM(R16:R17)</f>
        <v>0</v>
      </c>
      <c r="S18" s="26">
        <f t="shared" si="8"/>
        <v>0</v>
      </c>
      <c r="T18" s="26">
        <f t="shared" si="8"/>
        <v>29751373000</v>
      </c>
      <c r="U18" s="26">
        <f t="shared" si="8"/>
        <v>25000000000</v>
      </c>
      <c r="V18" s="26">
        <f t="shared" si="8"/>
        <v>4751373000</v>
      </c>
      <c r="W18" s="21">
        <f t="shared" si="1"/>
        <v>0.15970264632828879</v>
      </c>
      <c r="X18" s="26">
        <f t="shared" si="8"/>
        <v>0</v>
      </c>
      <c r="Y18" s="26">
        <f t="shared" si="8"/>
        <v>4063165</v>
      </c>
      <c r="Z18" s="21">
        <f t="shared" si="2"/>
        <v>1.3657067188126075E-4</v>
      </c>
      <c r="AA18" s="26">
        <f t="shared" si="8"/>
        <v>4063165</v>
      </c>
      <c r="AB18" s="21">
        <f t="shared" si="3"/>
        <v>1</v>
      </c>
      <c r="AC18" s="21">
        <f t="shared" si="4"/>
        <v>1.3657067188126075E-4</v>
      </c>
      <c r="AD18" s="26">
        <f t="shared" si="8"/>
        <v>4063165</v>
      </c>
      <c r="AE18" s="26">
        <f t="shared" si="8"/>
        <v>4063165</v>
      </c>
      <c r="AF18" s="26">
        <f t="shared" si="8"/>
        <v>0</v>
      </c>
      <c r="AG18" s="34">
        <f t="shared" si="5"/>
        <v>1.3657067188126075E-4</v>
      </c>
    </row>
    <row r="19" spans="1:33" ht="21" x14ac:dyDescent="0.35">
      <c r="A19" s="4" t="s">
        <v>33</v>
      </c>
      <c r="B19" s="7" t="s">
        <v>34</v>
      </c>
      <c r="C19" s="35" t="s">
        <v>59</v>
      </c>
      <c r="D19" s="22" t="s">
        <v>36</v>
      </c>
      <c r="E19" s="22" t="s">
        <v>60</v>
      </c>
      <c r="F19" s="22" t="s">
        <v>37</v>
      </c>
      <c r="G19" s="22"/>
      <c r="H19" s="22"/>
      <c r="I19" s="22"/>
      <c r="J19" s="22"/>
      <c r="K19" s="22"/>
      <c r="L19" s="22"/>
      <c r="M19" s="22" t="s">
        <v>38</v>
      </c>
      <c r="N19" s="22" t="s">
        <v>39</v>
      </c>
      <c r="O19" s="22" t="s">
        <v>40</v>
      </c>
      <c r="P19" s="23" t="s">
        <v>61</v>
      </c>
      <c r="Q19" s="24">
        <v>55149000</v>
      </c>
      <c r="R19" s="24">
        <v>0</v>
      </c>
      <c r="S19" s="24">
        <v>0</v>
      </c>
      <c r="T19" s="24">
        <v>55149000</v>
      </c>
      <c r="U19" s="24">
        <v>0</v>
      </c>
      <c r="V19" s="24">
        <v>1000000</v>
      </c>
      <c r="W19" s="21">
        <f t="shared" si="1"/>
        <v>1.8132695062467133E-2</v>
      </c>
      <c r="X19" s="24">
        <v>54149000</v>
      </c>
      <c r="Y19" s="24">
        <v>0</v>
      </c>
      <c r="Z19" s="21">
        <f t="shared" si="2"/>
        <v>0</v>
      </c>
      <c r="AA19" s="24">
        <v>0</v>
      </c>
      <c r="AB19" s="21" t="e">
        <f t="shared" si="3"/>
        <v>#DIV/0!</v>
      </c>
      <c r="AC19" s="21">
        <f t="shared" si="4"/>
        <v>0</v>
      </c>
      <c r="AD19" s="24">
        <v>0</v>
      </c>
      <c r="AE19" s="24">
        <v>0</v>
      </c>
      <c r="AF19" s="18"/>
      <c r="AG19" s="34">
        <f t="shared" si="5"/>
        <v>0</v>
      </c>
    </row>
    <row r="20" spans="1:33" ht="21" x14ac:dyDescent="0.35">
      <c r="A20" s="4" t="s">
        <v>33</v>
      </c>
      <c r="B20" s="7" t="s">
        <v>34</v>
      </c>
      <c r="C20" s="35" t="s">
        <v>62</v>
      </c>
      <c r="D20" s="22" t="s">
        <v>36</v>
      </c>
      <c r="E20" s="22" t="s">
        <v>60</v>
      </c>
      <c r="F20" s="22" t="s">
        <v>46</v>
      </c>
      <c r="G20" s="22"/>
      <c r="H20" s="22"/>
      <c r="I20" s="22"/>
      <c r="J20" s="22"/>
      <c r="K20" s="22"/>
      <c r="L20" s="22"/>
      <c r="M20" s="22" t="s">
        <v>38</v>
      </c>
      <c r="N20" s="22" t="s">
        <v>39</v>
      </c>
      <c r="O20" s="22" t="s">
        <v>40</v>
      </c>
      <c r="P20" s="23" t="s">
        <v>63</v>
      </c>
      <c r="Q20" s="24">
        <v>4032000</v>
      </c>
      <c r="R20" s="24">
        <v>0</v>
      </c>
      <c r="S20" s="24">
        <v>0</v>
      </c>
      <c r="T20" s="24">
        <v>4032000</v>
      </c>
      <c r="U20" s="24">
        <v>0</v>
      </c>
      <c r="V20" s="24">
        <v>1000000</v>
      </c>
      <c r="W20" s="21">
        <f t="shared" si="1"/>
        <v>0.24801587301587302</v>
      </c>
      <c r="X20" s="24">
        <v>3032000</v>
      </c>
      <c r="Y20" s="24">
        <v>0</v>
      </c>
      <c r="Z20" s="21">
        <f t="shared" si="2"/>
        <v>0</v>
      </c>
      <c r="AA20" s="24">
        <v>0</v>
      </c>
      <c r="AB20" s="21" t="e">
        <f t="shared" si="3"/>
        <v>#DIV/0!</v>
      </c>
      <c r="AC20" s="21">
        <f t="shared" si="4"/>
        <v>0</v>
      </c>
      <c r="AD20" s="24">
        <v>0</v>
      </c>
      <c r="AE20" s="24">
        <v>0</v>
      </c>
      <c r="AF20" s="18"/>
      <c r="AG20" s="34">
        <f t="shared" si="5"/>
        <v>0</v>
      </c>
    </row>
    <row r="21" spans="1:33" ht="21" x14ac:dyDescent="0.35">
      <c r="A21" s="4" t="s">
        <v>33</v>
      </c>
      <c r="B21" s="7" t="s">
        <v>34</v>
      </c>
      <c r="C21" s="35" t="s">
        <v>64</v>
      </c>
      <c r="D21" s="22" t="s">
        <v>36</v>
      </c>
      <c r="E21" s="22" t="s">
        <v>60</v>
      </c>
      <c r="F21" s="22" t="s">
        <v>56</v>
      </c>
      <c r="G21" s="22" t="s">
        <v>37</v>
      </c>
      <c r="H21" s="22"/>
      <c r="I21" s="22"/>
      <c r="J21" s="22"/>
      <c r="K21" s="22"/>
      <c r="L21" s="22"/>
      <c r="M21" s="22" t="s">
        <v>38</v>
      </c>
      <c r="N21" s="22" t="s">
        <v>65</v>
      </c>
      <c r="O21" s="22" t="s">
        <v>66</v>
      </c>
      <c r="P21" s="23" t="s">
        <v>67</v>
      </c>
      <c r="Q21" s="24">
        <v>208664000</v>
      </c>
      <c r="R21" s="24">
        <v>0</v>
      </c>
      <c r="S21" s="24">
        <v>0</v>
      </c>
      <c r="T21" s="24">
        <v>208664000</v>
      </c>
      <c r="U21" s="24">
        <v>0</v>
      </c>
      <c r="V21" s="24">
        <v>0</v>
      </c>
      <c r="W21" s="21">
        <f t="shared" si="1"/>
        <v>0</v>
      </c>
      <c r="X21" s="24">
        <v>208664000</v>
      </c>
      <c r="Y21" s="24">
        <v>0</v>
      </c>
      <c r="Z21" s="21">
        <f t="shared" si="2"/>
        <v>0</v>
      </c>
      <c r="AA21" s="24">
        <v>0</v>
      </c>
      <c r="AB21" s="21" t="e">
        <f t="shared" si="3"/>
        <v>#DIV/0!</v>
      </c>
      <c r="AC21" s="21">
        <f t="shared" si="4"/>
        <v>0</v>
      </c>
      <c r="AD21" s="24">
        <v>0</v>
      </c>
      <c r="AE21" s="24">
        <v>0</v>
      </c>
      <c r="AF21" s="18"/>
      <c r="AG21" s="34">
        <f t="shared" si="5"/>
        <v>0</v>
      </c>
    </row>
    <row r="22" spans="1:33" s="12" customFormat="1" ht="21" x14ac:dyDescent="0.35">
      <c r="A22" s="10"/>
      <c r="B22" s="11"/>
      <c r="C22" s="3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17" t="s">
        <v>94</v>
      </c>
      <c r="Q22" s="26">
        <f>SUM(Q19:Q21)</f>
        <v>267845000</v>
      </c>
      <c r="R22" s="26">
        <f t="shared" ref="R22:AF22" si="9">SUM(R19:R21)</f>
        <v>0</v>
      </c>
      <c r="S22" s="26">
        <f t="shared" si="9"/>
        <v>0</v>
      </c>
      <c r="T22" s="26">
        <f t="shared" si="9"/>
        <v>267845000</v>
      </c>
      <c r="U22" s="26">
        <f t="shared" si="9"/>
        <v>0</v>
      </c>
      <c r="V22" s="26">
        <f t="shared" si="9"/>
        <v>2000000</v>
      </c>
      <c r="W22" s="21">
        <f t="shared" si="1"/>
        <v>7.4670051709010811E-3</v>
      </c>
      <c r="X22" s="26">
        <f t="shared" si="9"/>
        <v>265845000</v>
      </c>
      <c r="Y22" s="26">
        <f t="shared" si="9"/>
        <v>0</v>
      </c>
      <c r="Z22" s="21">
        <f t="shared" si="2"/>
        <v>0</v>
      </c>
      <c r="AA22" s="26">
        <f t="shared" si="9"/>
        <v>0</v>
      </c>
      <c r="AB22" s="21" t="e">
        <f t="shared" si="3"/>
        <v>#DIV/0!</v>
      </c>
      <c r="AC22" s="21">
        <f t="shared" si="4"/>
        <v>0</v>
      </c>
      <c r="AD22" s="26">
        <f t="shared" si="9"/>
        <v>0</v>
      </c>
      <c r="AE22" s="26">
        <f t="shared" si="9"/>
        <v>0</v>
      </c>
      <c r="AF22" s="26">
        <f t="shared" si="9"/>
        <v>0</v>
      </c>
      <c r="AG22" s="34">
        <f t="shared" si="5"/>
        <v>0</v>
      </c>
    </row>
    <row r="23" spans="1:33" s="12" customFormat="1" ht="21" x14ac:dyDescent="0.35">
      <c r="A23" s="10"/>
      <c r="B23" s="11"/>
      <c r="C23" s="38" t="s">
        <v>69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95</v>
      </c>
      <c r="Q23" s="26">
        <f>Q25</f>
        <v>18421039</v>
      </c>
      <c r="R23" s="26">
        <f t="shared" ref="R23:AF23" si="10">R25</f>
        <v>0</v>
      </c>
      <c r="S23" s="26">
        <f t="shared" si="10"/>
        <v>0</v>
      </c>
      <c r="T23" s="26">
        <f t="shared" si="10"/>
        <v>18421039</v>
      </c>
      <c r="U23" s="26">
        <f t="shared" si="10"/>
        <v>0</v>
      </c>
      <c r="V23" s="26">
        <f t="shared" si="10"/>
        <v>0</v>
      </c>
      <c r="W23" s="21">
        <f t="shared" si="1"/>
        <v>0</v>
      </c>
      <c r="X23" s="26">
        <f t="shared" si="10"/>
        <v>18421039</v>
      </c>
      <c r="Y23" s="26">
        <f t="shared" si="10"/>
        <v>0</v>
      </c>
      <c r="Z23" s="21">
        <f t="shared" si="2"/>
        <v>0</v>
      </c>
      <c r="AA23" s="26">
        <f t="shared" si="10"/>
        <v>0</v>
      </c>
      <c r="AB23" s="21" t="e">
        <f t="shared" si="3"/>
        <v>#DIV/0!</v>
      </c>
      <c r="AC23" s="21">
        <f t="shared" si="4"/>
        <v>0</v>
      </c>
      <c r="AD23" s="26">
        <f t="shared" si="10"/>
        <v>0</v>
      </c>
      <c r="AE23" s="26">
        <f t="shared" si="10"/>
        <v>0</v>
      </c>
      <c r="AF23" s="26">
        <f t="shared" si="10"/>
        <v>0</v>
      </c>
      <c r="AG23" s="34">
        <f t="shared" si="5"/>
        <v>0</v>
      </c>
    </row>
    <row r="24" spans="1:33" ht="21" x14ac:dyDescent="0.35">
      <c r="A24" s="4" t="s">
        <v>33</v>
      </c>
      <c r="B24" s="7" t="s">
        <v>34</v>
      </c>
      <c r="C24" s="35" t="s">
        <v>68</v>
      </c>
      <c r="D24" s="22" t="s">
        <v>69</v>
      </c>
      <c r="E24" s="22" t="s">
        <v>39</v>
      </c>
      <c r="F24" s="22" t="s">
        <v>56</v>
      </c>
      <c r="G24" s="22" t="s">
        <v>37</v>
      </c>
      <c r="H24" s="22"/>
      <c r="I24" s="22"/>
      <c r="J24" s="22"/>
      <c r="K24" s="22"/>
      <c r="L24" s="22"/>
      <c r="M24" s="22" t="s">
        <v>38</v>
      </c>
      <c r="N24" s="22" t="s">
        <v>65</v>
      </c>
      <c r="O24" s="22" t="s">
        <v>40</v>
      </c>
      <c r="P24" s="23" t="s">
        <v>70</v>
      </c>
      <c r="Q24" s="24">
        <v>18421039</v>
      </c>
      <c r="R24" s="24">
        <v>0</v>
      </c>
      <c r="S24" s="24">
        <v>0</v>
      </c>
      <c r="T24" s="24">
        <v>18421039</v>
      </c>
      <c r="U24" s="24">
        <v>0</v>
      </c>
      <c r="V24" s="24">
        <v>0</v>
      </c>
      <c r="W24" s="21">
        <f t="shared" si="1"/>
        <v>0</v>
      </c>
      <c r="X24" s="24">
        <v>18421039</v>
      </c>
      <c r="Y24" s="24">
        <v>0</v>
      </c>
      <c r="Z24" s="21">
        <f t="shared" si="2"/>
        <v>0</v>
      </c>
      <c r="AA24" s="24">
        <v>0</v>
      </c>
      <c r="AB24" s="21" t="e">
        <f t="shared" si="3"/>
        <v>#DIV/0!</v>
      </c>
      <c r="AC24" s="21">
        <f t="shared" si="4"/>
        <v>0</v>
      </c>
      <c r="AD24" s="24">
        <v>0</v>
      </c>
      <c r="AE24" s="24">
        <v>0</v>
      </c>
      <c r="AF24" s="18"/>
      <c r="AG24" s="34">
        <f t="shared" si="5"/>
        <v>0</v>
      </c>
    </row>
    <row r="25" spans="1:33" s="12" customFormat="1" x14ac:dyDescent="0.35">
      <c r="A25" s="10"/>
      <c r="B25" s="11"/>
      <c r="C25" s="3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7" t="s">
        <v>96</v>
      </c>
      <c r="Q25" s="26">
        <f>SUM(Q24)</f>
        <v>18421039</v>
      </c>
      <c r="R25" s="26">
        <f t="shared" ref="R25:AF25" si="11">SUM(R24)</f>
        <v>0</v>
      </c>
      <c r="S25" s="26">
        <f t="shared" si="11"/>
        <v>0</v>
      </c>
      <c r="T25" s="26">
        <f t="shared" si="11"/>
        <v>18421039</v>
      </c>
      <c r="U25" s="26">
        <f t="shared" si="11"/>
        <v>0</v>
      </c>
      <c r="V25" s="26">
        <f t="shared" si="11"/>
        <v>0</v>
      </c>
      <c r="W25" s="21">
        <f t="shared" si="1"/>
        <v>0</v>
      </c>
      <c r="X25" s="26">
        <f t="shared" si="11"/>
        <v>18421039</v>
      </c>
      <c r="Y25" s="26">
        <f t="shared" si="11"/>
        <v>0</v>
      </c>
      <c r="Z25" s="21">
        <f t="shared" si="2"/>
        <v>0</v>
      </c>
      <c r="AA25" s="26">
        <f t="shared" si="11"/>
        <v>0</v>
      </c>
      <c r="AB25" s="21" t="e">
        <f t="shared" si="3"/>
        <v>#DIV/0!</v>
      </c>
      <c r="AC25" s="21">
        <f t="shared" si="4"/>
        <v>0</v>
      </c>
      <c r="AD25" s="26">
        <f t="shared" si="11"/>
        <v>0</v>
      </c>
      <c r="AE25" s="26">
        <f t="shared" si="11"/>
        <v>0</v>
      </c>
      <c r="AF25" s="26">
        <f t="shared" si="11"/>
        <v>0</v>
      </c>
      <c r="AG25" s="34">
        <f t="shared" si="5"/>
        <v>0</v>
      </c>
    </row>
    <row r="26" spans="1:33" s="12" customFormat="1" x14ac:dyDescent="0.35">
      <c r="A26" s="10"/>
      <c r="B26" s="11"/>
      <c r="C26" s="38" t="s">
        <v>72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 t="s">
        <v>97</v>
      </c>
      <c r="Q26" s="26">
        <f>Q27+Q28+Q29+Q30+Q31+Q32+Q33</f>
        <v>85399734862</v>
      </c>
      <c r="R26" s="26">
        <f t="shared" ref="R26:AF26" si="12">R27+R28+R29+R30+R31+R32+R33</f>
        <v>0</v>
      </c>
      <c r="S26" s="26">
        <f t="shared" si="12"/>
        <v>0</v>
      </c>
      <c r="T26" s="26">
        <f t="shared" si="12"/>
        <v>85399734862</v>
      </c>
      <c r="U26" s="26">
        <f t="shared" si="12"/>
        <v>0</v>
      </c>
      <c r="V26" s="26">
        <f t="shared" si="12"/>
        <v>49832828905</v>
      </c>
      <c r="W26" s="21">
        <f t="shared" si="1"/>
        <v>0.58352439835470649</v>
      </c>
      <c r="X26" s="26">
        <f t="shared" si="12"/>
        <v>35566905957</v>
      </c>
      <c r="Y26" s="26">
        <f t="shared" si="12"/>
        <v>13995889080</v>
      </c>
      <c r="Z26" s="21">
        <f t="shared" si="2"/>
        <v>0.16388679780582899</v>
      </c>
      <c r="AA26" s="26">
        <f t="shared" si="12"/>
        <v>173403476</v>
      </c>
      <c r="AB26" s="21">
        <f t="shared" si="3"/>
        <v>1.2389600618355286E-2</v>
      </c>
      <c r="AC26" s="21">
        <f t="shared" si="4"/>
        <v>2.0304919714353668E-3</v>
      </c>
      <c r="AD26" s="26">
        <f t="shared" si="12"/>
        <v>167335143</v>
      </c>
      <c r="AE26" s="26">
        <f t="shared" si="12"/>
        <v>167335143</v>
      </c>
      <c r="AF26" s="26">
        <f t="shared" si="12"/>
        <v>0</v>
      </c>
      <c r="AG26" s="34">
        <f>AE26/T26</f>
        <v>1.9594339873584138E-3</v>
      </c>
    </row>
    <row r="27" spans="1:33" ht="52.5" x14ac:dyDescent="0.35">
      <c r="A27" s="4" t="s">
        <v>33</v>
      </c>
      <c r="B27" s="7" t="s">
        <v>34</v>
      </c>
      <c r="C27" s="35" t="s">
        <v>71</v>
      </c>
      <c r="D27" s="22" t="s">
        <v>72</v>
      </c>
      <c r="E27" s="22" t="s">
        <v>73</v>
      </c>
      <c r="F27" s="22" t="s">
        <v>74</v>
      </c>
      <c r="G27" s="22" t="s">
        <v>75</v>
      </c>
      <c r="H27" s="22"/>
      <c r="I27" s="22"/>
      <c r="J27" s="22"/>
      <c r="K27" s="22"/>
      <c r="L27" s="22"/>
      <c r="M27" s="22" t="s">
        <v>38</v>
      </c>
      <c r="N27" s="22" t="s">
        <v>39</v>
      </c>
      <c r="O27" s="22" t="s">
        <v>40</v>
      </c>
      <c r="P27" s="23" t="s">
        <v>76</v>
      </c>
      <c r="Q27" s="24">
        <v>8000000000</v>
      </c>
      <c r="R27" s="24">
        <v>0</v>
      </c>
      <c r="S27" s="24">
        <v>0</v>
      </c>
      <c r="T27" s="24">
        <v>8000000000</v>
      </c>
      <c r="U27" s="24">
        <v>0</v>
      </c>
      <c r="V27" s="24">
        <v>2279000000</v>
      </c>
      <c r="W27" s="21">
        <f t="shared" si="1"/>
        <v>0.28487499999999999</v>
      </c>
      <c r="X27" s="24">
        <v>5721000000</v>
      </c>
      <c r="Y27" s="24">
        <v>486983882</v>
      </c>
      <c r="Z27" s="21">
        <f t="shared" si="2"/>
        <v>6.0872985249999997E-2</v>
      </c>
      <c r="AA27" s="24">
        <v>42040216</v>
      </c>
      <c r="AB27" s="21">
        <f t="shared" si="3"/>
        <v>8.6327735996814772E-2</v>
      </c>
      <c r="AC27" s="21">
        <f t="shared" si="4"/>
        <v>5.2550269999999998E-3</v>
      </c>
      <c r="AD27" s="24">
        <v>35971883</v>
      </c>
      <c r="AE27" s="24">
        <v>35971883</v>
      </c>
      <c r="AF27" s="18"/>
      <c r="AG27" s="34">
        <f t="shared" si="5"/>
        <v>4.4964853750000004E-3</v>
      </c>
    </row>
    <row r="28" spans="1:33" ht="42" x14ac:dyDescent="0.35">
      <c r="A28" s="4" t="s">
        <v>33</v>
      </c>
      <c r="B28" s="7" t="s">
        <v>34</v>
      </c>
      <c r="C28" s="35" t="s">
        <v>77</v>
      </c>
      <c r="D28" s="22" t="s">
        <v>72</v>
      </c>
      <c r="E28" s="22" t="s">
        <v>73</v>
      </c>
      <c r="F28" s="22" t="s">
        <v>74</v>
      </c>
      <c r="G28" s="22" t="s">
        <v>78</v>
      </c>
      <c r="H28" s="22"/>
      <c r="I28" s="22"/>
      <c r="J28" s="22"/>
      <c r="K28" s="22"/>
      <c r="L28" s="22"/>
      <c r="M28" s="22" t="s">
        <v>38</v>
      </c>
      <c r="N28" s="22" t="s">
        <v>39</v>
      </c>
      <c r="O28" s="22" t="s">
        <v>40</v>
      </c>
      <c r="P28" s="23" t="s">
        <v>79</v>
      </c>
      <c r="Q28" s="24">
        <v>42016963677</v>
      </c>
      <c r="R28" s="24">
        <v>0</v>
      </c>
      <c r="S28" s="24">
        <v>0</v>
      </c>
      <c r="T28" s="24">
        <v>42016963677</v>
      </c>
      <c r="U28" s="24">
        <v>0</v>
      </c>
      <c r="V28" s="24">
        <v>27371963677</v>
      </c>
      <c r="W28" s="21">
        <f t="shared" si="1"/>
        <v>0.65145030201178855</v>
      </c>
      <c r="X28" s="24">
        <v>14645000000</v>
      </c>
      <c r="Y28" s="24">
        <v>1272806533</v>
      </c>
      <c r="Z28" s="21">
        <f t="shared" si="2"/>
        <v>3.0292682326703482E-2</v>
      </c>
      <c r="AA28" s="24">
        <v>99871860</v>
      </c>
      <c r="AB28" s="21">
        <f t="shared" si="3"/>
        <v>7.8465860608526589E-2</v>
      </c>
      <c r="AC28" s="21">
        <f t="shared" si="4"/>
        <v>2.3769413889054925E-3</v>
      </c>
      <c r="AD28" s="24">
        <v>99871860</v>
      </c>
      <c r="AE28" s="24">
        <v>99871860</v>
      </c>
      <c r="AF28" s="18"/>
      <c r="AG28" s="34">
        <f t="shared" si="5"/>
        <v>2.3769413889054925E-3</v>
      </c>
    </row>
    <row r="29" spans="1:33" ht="42" x14ac:dyDescent="0.35">
      <c r="A29" s="4" t="s">
        <v>33</v>
      </c>
      <c r="B29" s="7" t="s">
        <v>34</v>
      </c>
      <c r="C29" s="35" t="s">
        <v>77</v>
      </c>
      <c r="D29" s="22" t="s">
        <v>72</v>
      </c>
      <c r="E29" s="22" t="s">
        <v>73</v>
      </c>
      <c r="F29" s="22" t="s">
        <v>74</v>
      </c>
      <c r="G29" s="22" t="s">
        <v>78</v>
      </c>
      <c r="H29" s="22"/>
      <c r="I29" s="22"/>
      <c r="J29" s="22"/>
      <c r="K29" s="22"/>
      <c r="L29" s="22"/>
      <c r="M29" s="22" t="s">
        <v>50</v>
      </c>
      <c r="N29" s="22" t="s">
        <v>51</v>
      </c>
      <c r="O29" s="22" t="s">
        <v>40</v>
      </c>
      <c r="P29" s="23" t="s">
        <v>79</v>
      </c>
      <c r="Q29" s="24">
        <v>4253639757</v>
      </c>
      <c r="R29" s="24">
        <v>0</v>
      </c>
      <c r="S29" s="24">
        <v>0</v>
      </c>
      <c r="T29" s="24">
        <v>4253639757</v>
      </c>
      <c r="U29" s="24">
        <v>0</v>
      </c>
      <c r="V29" s="24">
        <v>2540000000</v>
      </c>
      <c r="W29" s="21">
        <f t="shared" si="1"/>
        <v>0.59713566383238037</v>
      </c>
      <c r="X29" s="24">
        <v>1713639757</v>
      </c>
      <c r="Y29" s="24">
        <v>0</v>
      </c>
      <c r="Z29" s="21">
        <f t="shared" si="2"/>
        <v>0</v>
      </c>
      <c r="AA29" s="24">
        <v>0</v>
      </c>
      <c r="AB29" s="21" t="e">
        <f t="shared" si="3"/>
        <v>#DIV/0!</v>
      </c>
      <c r="AC29" s="21">
        <f t="shared" si="4"/>
        <v>0</v>
      </c>
      <c r="AD29" s="24">
        <v>0</v>
      </c>
      <c r="AE29" s="24">
        <v>0</v>
      </c>
      <c r="AF29" s="18"/>
      <c r="AG29" s="34">
        <f t="shared" si="5"/>
        <v>0</v>
      </c>
    </row>
    <row r="30" spans="1:33" ht="42" x14ac:dyDescent="0.35">
      <c r="A30" s="4" t="s">
        <v>33</v>
      </c>
      <c r="B30" s="7" t="s">
        <v>34</v>
      </c>
      <c r="C30" s="35" t="s">
        <v>77</v>
      </c>
      <c r="D30" s="22" t="s">
        <v>72</v>
      </c>
      <c r="E30" s="22" t="s">
        <v>73</v>
      </c>
      <c r="F30" s="22" t="s">
        <v>74</v>
      </c>
      <c r="G30" s="22" t="s">
        <v>78</v>
      </c>
      <c r="H30" s="22"/>
      <c r="I30" s="22"/>
      <c r="J30" s="22"/>
      <c r="K30" s="22"/>
      <c r="L30" s="22"/>
      <c r="M30" s="22" t="s">
        <v>50</v>
      </c>
      <c r="N30" s="22" t="s">
        <v>80</v>
      </c>
      <c r="O30" s="22" t="s">
        <v>40</v>
      </c>
      <c r="P30" s="23" t="s">
        <v>79</v>
      </c>
      <c r="Q30" s="24">
        <v>4129131428</v>
      </c>
      <c r="R30" s="24">
        <v>0</v>
      </c>
      <c r="S30" s="24">
        <v>0</v>
      </c>
      <c r="T30" s="24">
        <v>4129131428</v>
      </c>
      <c r="U30" s="24">
        <v>0</v>
      </c>
      <c r="V30" s="24">
        <v>3342771185</v>
      </c>
      <c r="W30" s="21">
        <f t="shared" si="1"/>
        <v>0.80955795263196939</v>
      </c>
      <c r="X30" s="24">
        <v>786360243</v>
      </c>
      <c r="Y30" s="24">
        <v>0</v>
      </c>
      <c r="Z30" s="21">
        <f t="shared" si="2"/>
        <v>0</v>
      </c>
      <c r="AA30" s="24">
        <v>0</v>
      </c>
      <c r="AB30" s="21" t="e">
        <f t="shared" si="3"/>
        <v>#DIV/0!</v>
      </c>
      <c r="AC30" s="21">
        <f t="shared" si="4"/>
        <v>0</v>
      </c>
      <c r="AD30" s="24">
        <v>0</v>
      </c>
      <c r="AE30" s="24">
        <v>0</v>
      </c>
      <c r="AF30" s="18"/>
      <c r="AG30" s="34">
        <f t="shared" si="5"/>
        <v>0</v>
      </c>
    </row>
    <row r="31" spans="1:33" ht="31.5" x14ac:dyDescent="0.35">
      <c r="A31" s="4" t="s">
        <v>33</v>
      </c>
      <c r="B31" s="7" t="s">
        <v>34</v>
      </c>
      <c r="C31" s="35" t="s">
        <v>81</v>
      </c>
      <c r="D31" s="22" t="s">
        <v>72</v>
      </c>
      <c r="E31" s="22" t="s">
        <v>82</v>
      </c>
      <c r="F31" s="22" t="s">
        <v>74</v>
      </c>
      <c r="G31" s="22" t="s">
        <v>75</v>
      </c>
      <c r="H31" s="22"/>
      <c r="I31" s="22"/>
      <c r="J31" s="22"/>
      <c r="K31" s="22"/>
      <c r="L31" s="22"/>
      <c r="M31" s="22" t="s">
        <v>38</v>
      </c>
      <c r="N31" s="22" t="s">
        <v>39</v>
      </c>
      <c r="O31" s="22" t="s">
        <v>40</v>
      </c>
      <c r="P31" s="23" t="s">
        <v>83</v>
      </c>
      <c r="Q31" s="24">
        <v>17500000000</v>
      </c>
      <c r="R31" s="24">
        <v>0</v>
      </c>
      <c r="S31" s="24">
        <v>0</v>
      </c>
      <c r="T31" s="24">
        <v>17500000000</v>
      </c>
      <c r="U31" s="24">
        <v>0</v>
      </c>
      <c r="V31" s="24">
        <v>11976094665</v>
      </c>
      <c r="W31" s="21">
        <f t="shared" si="1"/>
        <v>0.68434826657142855</v>
      </c>
      <c r="X31" s="24">
        <v>5523905335</v>
      </c>
      <c r="Y31" s="24">
        <v>11650974665</v>
      </c>
      <c r="Z31" s="21">
        <f t="shared" si="2"/>
        <v>0.6657699808571429</v>
      </c>
      <c r="AA31" s="24">
        <v>0</v>
      </c>
      <c r="AB31" s="21">
        <f t="shared" si="3"/>
        <v>0</v>
      </c>
      <c r="AC31" s="21">
        <f t="shared" si="4"/>
        <v>0</v>
      </c>
      <c r="AD31" s="24">
        <v>0</v>
      </c>
      <c r="AE31" s="24">
        <v>0</v>
      </c>
      <c r="AF31" s="18"/>
      <c r="AG31" s="34">
        <f t="shared" si="5"/>
        <v>0</v>
      </c>
    </row>
    <row r="32" spans="1:33" ht="63" x14ac:dyDescent="0.35">
      <c r="A32" s="4" t="s">
        <v>33</v>
      </c>
      <c r="B32" s="7" t="s">
        <v>34</v>
      </c>
      <c r="C32" s="35" t="s">
        <v>84</v>
      </c>
      <c r="D32" s="22" t="s">
        <v>72</v>
      </c>
      <c r="E32" s="22" t="s">
        <v>82</v>
      </c>
      <c r="F32" s="22" t="s">
        <v>74</v>
      </c>
      <c r="G32" s="22" t="s">
        <v>78</v>
      </c>
      <c r="H32" s="22"/>
      <c r="I32" s="22"/>
      <c r="J32" s="22"/>
      <c r="K32" s="22"/>
      <c r="L32" s="22"/>
      <c r="M32" s="22" t="s">
        <v>38</v>
      </c>
      <c r="N32" s="22" t="s">
        <v>39</v>
      </c>
      <c r="O32" s="22" t="s">
        <v>40</v>
      </c>
      <c r="P32" s="23" t="s">
        <v>85</v>
      </c>
      <c r="Q32" s="24">
        <v>4500000000</v>
      </c>
      <c r="R32" s="24">
        <v>0</v>
      </c>
      <c r="S32" s="24">
        <v>0</v>
      </c>
      <c r="T32" s="24">
        <v>4500000000</v>
      </c>
      <c r="U32" s="24">
        <v>0</v>
      </c>
      <c r="V32" s="24">
        <v>959999378</v>
      </c>
      <c r="W32" s="21">
        <f t="shared" si="1"/>
        <v>0.21333319511111112</v>
      </c>
      <c r="X32" s="24">
        <v>3540000622</v>
      </c>
      <c r="Y32" s="24">
        <v>163810000</v>
      </c>
      <c r="Z32" s="21">
        <f t="shared" si="2"/>
        <v>3.6402222222222225E-2</v>
      </c>
      <c r="AA32" s="24">
        <v>1778667</v>
      </c>
      <c r="AB32" s="21">
        <f t="shared" si="3"/>
        <v>1.085811000549417E-2</v>
      </c>
      <c r="AC32" s="21">
        <f t="shared" si="4"/>
        <v>3.9525933333333334E-4</v>
      </c>
      <c r="AD32" s="24">
        <v>1778667</v>
      </c>
      <c r="AE32" s="24">
        <v>1778667</v>
      </c>
      <c r="AF32" s="18"/>
      <c r="AG32" s="34">
        <f t="shared" si="5"/>
        <v>3.9525933333333334E-4</v>
      </c>
    </row>
    <row r="33" spans="1:33" ht="42" x14ac:dyDescent="0.35">
      <c r="A33" s="4" t="s">
        <v>33</v>
      </c>
      <c r="B33" s="7" t="s">
        <v>34</v>
      </c>
      <c r="C33" s="35" t="s">
        <v>86</v>
      </c>
      <c r="D33" s="22" t="s">
        <v>72</v>
      </c>
      <c r="E33" s="22" t="s">
        <v>87</v>
      </c>
      <c r="F33" s="22" t="s">
        <v>74</v>
      </c>
      <c r="G33" s="22" t="s">
        <v>88</v>
      </c>
      <c r="H33" s="22"/>
      <c r="I33" s="22"/>
      <c r="J33" s="22"/>
      <c r="K33" s="22"/>
      <c r="L33" s="22"/>
      <c r="M33" s="22" t="s">
        <v>38</v>
      </c>
      <c r="N33" s="22" t="s">
        <v>39</v>
      </c>
      <c r="O33" s="22" t="s">
        <v>40</v>
      </c>
      <c r="P33" s="23" t="s">
        <v>89</v>
      </c>
      <c r="Q33" s="24">
        <v>5000000000</v>
      </c>
      <c r="R33" s="24">
        <v>0</v>
      </c>
      <c r="S33" s="24">
        <v>0</v>
      </c>
      <c r="T33" s="24">
        <v>5000000000</v>
      </c>
      <c r="U33" s="24">
        <v>0</v>
      </c>
      <c r="V33" s="24">
        <v>1363000000</v>
      </c>
      <c r="W33" s="21">
        <f t="shared" si="1"/>
        <v>0.27260000000000001</v>
      </c>
      <c r="X33" s="24">
        <v>3637000000</v>
      </c>
      <c r="Y33" s="24">
        <v>421314000</v>
      </c>
      <c r="Z33" s="21">
        <f t="shared" si="2"/>
        <v>8.4262799999999999E-2</v>
      </c>
      <c r="AA33" s="24">
        <v>29712733</v>
      </c>
      <c r="AB33" s="21">
        <f t="shared" si="3"/>
        <v>7.0523963124890218E-2</v>
      </c>
      <c r="AC33" s="21">
        <f t="shared" si="4"/>
        <v>5.9425466000000001E-3</v>
      </c>
      <c r="AD33" s="24">
        <v>29712733</v>
      </c>
      <c r="AE33" s="24">
        <v>29712733</v>
      </c>
      <c r="AF33" s="18"/>
      <c r="AG33" s="34">
        <f t="shared" si="5"/>
        <v>5.9425466000000001E-3</v>
      </c>
    </row>
    <row r="34" spans="1:33" s="12" customFormat="1" ht="15" thickBot="1" x14ac:dyDescent="0.4">
      <c r="A34" s="10" t="s">
        <v>1</v>
      </c>
      <c r="B34" s="11" t="s">
        <v>1</v>
      </c>
      <c r="C34" s="39" t="s">
        <v>1</v>
      </c>
      <c r="D34" s="40" t="s">
        <v>1</v>
      </c>
      <c r="E34" s="40" t="s">
        <v>1</v>
      </c>
      <c r="F34" s="40" t="s">
        <v>1</v>
      </c>
      <c r="G34" s="40" t="s">
        <v>1</v>
      </c>
      <c r="H34" s="40" t="s">
        <v>1</v>
      </c>
      <c r="I34" s="40" t="s">
        <v>1</v>
      </c>
      <c r="J34" s="40" t="s">
        <v>1</v>
      </c>
      <c r="K34" s="40" t="s">
        <v>1</v>
      </c>
      <c r="L34" s="40" t="s">
        <v>1</v>
      </c>
      <c r="M34" s="40" t="s">
        <v>1</v>
      </c>
      <c r="N34" s="40" t="s">
        <v>1</v>
      </c>
      <c r="O34" s="40" t="s">
        <v>1</v>
      </c>
      <c r="P34" s="40" t="s">
        <v>90</v>
      </c>
      <c r="Q34" s="41">
        <v>129917592901</v>
      </c>
      <c r="R34" s="41">
        <v>0</v>
      </c>
      <c r="S34" s="41">
        <v>0</v>
      </c>
      <c r="T34" s="41">
        <v>129917592901</v>
      </c>
      <c r="U34" s="41">
        <v>25000000000</v>
      </c>
      <c r="V34" s="41">
        <v>68584581488.370003</v>
      </c>
      <c r="W34" s="42">
        <f t="shared" si="1"/>
        <v>0.52790834525877439</v>
      </c>
      <c r="X34" s="41">
        <v>36333011412.629997</v>
      </c>
      <c r="Y34" s="41">
        <v>15626172852.67</v>
      </c>
      <c r="Z34" s="42">
        <f t="shared" si="2"/>
        <v>0.12027757368147576</v>
      </c>
      <c r="AA34" s="41">
        <v>897611511.92999995</v>
      </c>
      <c r="AB34" s="42">
        <f t="shared" si="3"/>
        <v>5.7442824957400086E-2</v>
      </c>
      <c r="AC34" s="42">
        <f t="shared" si="4"/>
        <v>6.9090836112858031E-3</v>
      </c>
      <c r="AD34" s="41">
        <v>891543178.92999995</v>
      </c>
      <c r="AE34" s="41">
        <v>891543178.92999995</v>
      </c>
      <c r="AF34" s="43"/>
      <c r="AG34" s="44">
        <f>AE34/T34</f>
        <v>6.8623745177404495E-3</v>
      </c>
    </row>
    <row r="35" spans="1:33" x14ac:dyDescent="0.35">
      <c r="A35" s="4" t="s">
        <v>1</v>
      </c>
      <c r="B35" s="5" t="s">
        <v>1</v>
      </c>
      <c r="C35" s="8" t="s">
        <v>1</v>
      </c>
      <c r="D35" s="9" t="s">
        <v>1</v>
      </c>
      <c r="E35" s="9" t="s">
        <v>1</v>
      </c>
      <c r="F35" s="9" t="s">
        <v>1</v>
      </c>
      <c r="G35" s="9" t="s">
        <v>1</v>
      </c>
      <c r="H35" s="9" t="s">
        <v>1</v>
      </c>
      <c r="I35" s="9" t="s">
        <v>1</v>
      </c>
      <c r="J35" s="9" t="s">
        <v>1</v>
      </c>
      <c r="K35" s="9" t="s">
        <v>1</v>
      </c>
      <c r="L35" s="9" t="s">
        <v>1</v>
      </c>
      <c r="M35" s="13" t="s">
        <v>1</v>
      </c>
      <c r="N35" s="14" t="s">
        <v>1</v>
      </c>
      <c r="O35" s="14" t="s">
        <v>1</v>
      </c>
      <c r="P35" s="15" t="s">
        <v>1</v>
      </c>
      <c r="Q35" s="16" t="s">
        <v>1</v>
      </c>
      <c r="R35" s="16" t="s">
        <v>1</v>
      </c>
      <c r="S35" s="16" t="s">
        <v>1</v>
      </c>
      <c r="T35" s="16" t="s">
        <v>1</v>
      </c>
      <c r="U35" s="16" t="s">
        <v>1</v>
      </c>
      <c r="V35" s="16" t="s">
        <v>1</v>
      </c>
      <c r="W35" s="16"/>
      <c r="X35" s="16" t="s">
        <v>1</v>
      </c>
      <c r="Y35" s="16" t="s">
        <v>1</v>
      </c>
      <c r="Z35" s="16"/>
      <c r="AA35" s="16" t="s">
        <v>1</v>
      </c>
      <c r="AB35" s="16"/>
      <c r="AC35" s="16"/>
      <c r="AD35" s="16" t="s">
        <v>1</v>
      </c>
      <c r="AE35" s="16" t="s">
        <v>1</v>
      </c>
    </row>
    <row r="36" spans="1:33" ht="0" hidden="1" customHeight="1" x14ac:dyDescent="0.35"/>
    <row r="37" spans="1:33" ht="34" customHeight="1" x14ac:dyDescent="0.35"/>
  </sheetData>
  <mergeCells count="7">
    <mergeCell ref="C5:AG5"/>
    <mergeCell ref="C1:Q4"/>
    <mergeCell ref="R1:AA2"/>
    <mergeCell ref="AB1:AG1"/>
    <mergeCell ref="AB2:AG3"/>
    <mergeCell ref="R3:AA4"/>
    <mergeCell ref="AB4:AG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YERY SAMIRA GIL</dc:creator>
  <cp:lastModifiedBy>YERY SAMIRA GIL</cp:lastModifiedBy>
  <dcterms:created xsi:type="dcterms:W3CDTF">2023-02-01T11:20:47Z</dcterms:created>
  <dcterms:modified xsi:type="dcterms:W3CDTF">2023-02-03T15:04:54Z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