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RY SAMIRA GIL\Desktop\CIERRE 2022\"/>
    </mc:Choice>
  </mc:AlternateContent>
  <xr:revisionPtr revIDLastSave="0" documentId="13_ncr:1_{6BB050C9-CE2F-4F3F-BC70-B6C3801BDE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1" i="1" l="1"/>
  <c r="Y21" i="1"/>
  <c r="Y8" i="1" s="1"/>
  <c r="V21" i="1"/>
  <c r="V8" i="1" s="1"/>
  <c r="T21" i="1"/>
  <c r="Q21" i="1"/>
  <c r="Q29" i="1"/>
  <c r="AE29" i="1"/>
  <c r="AA29" i="1"/>
  <c r="Y29" i="1"/>
  <c r="V29" i="1"/>
  <c r="AA8" i="1"/>
  <c r="T8" i="1"/>
  <c r="S8" i="1"/>
  <c r="R8" i="1"/>
  <c r="Q17" i="1"/>
  <c r="Q15" i="1"/>
  <c r="Q12" i="1"/>
  <c r="Z8" i="1" l="1"/>
  <c r="W8" i="1"/>
  <c r="Q8" i="1"/>
  <c r="AG9" i="1" l="1"/>
  <c r="AG10" i="1"/>
  <c r="AG11" i="1"/>
  <c r="AG13" i="1"/>
  <c r="AG14" i="1"/>
  <c r="AG16" i="1"/>
  <c r="AG18" i="1"/>
  <c r="AG19" i="1"/>
  <c r="AG20" i="1"/>
  <c r="AG22" i="1"/>
  <c r="AG23" i="1"/>
  <c r="AG24" i="1"/>
  <c r="AG25" i="1"/>
  <c r="AG26" i="1"/>
  <c r="AG27" i="1"/>
  <c r="AG28" i="1"/>
  <c r="AG30" i="1"/>
  <c r="AC9" i="1"/>
  <c r="AC10" i="1"/>
  <c r="AC11" i="1"/>
  <c r="AC13" i="1"/>
  <c r="AC14" i="1"/>
  <c r="AC16" i="1"/>
  <c r="AC18" i="1"/>
  <c r="AC19" i="1"/>
  <c r="AC20" i="1"/>
  <c r="AC22" i="1"/>
  <c r="AC23" i="1"/>
  <c r="AC24" i="1"/>
  <c r="AC25" i="1"/>
  <c r="AC26" i="1"/>
  <c r="AC27" i="1"/>
  <c r="AC28" i="1"/>
  <c r="AC30" i="1"/>
  <c r="AB9" i="1"/>
  <c r="AB10" i="1"/>
  <c r="AB11" i="1"/>
  <c r="AB13" i="1"/>
  <c r="AB14" i="1"/>
  <c r="AB16" i="1"/>
  <c r="AB18" i="1"/>
  <c r="AB19" i="1"/>
  <c r="AB20" i="1"/>
  <c r="AB22" i="1"/>
  <c r="AB23" i="1"/>
  <c r="AB24" i="1"/>
  <c r="AB25" i="1"/>
  <c r="AB26" i="1"/>
  <c r="AB27" i="1"/>
  <c r="AB28" i="1"/>
  <c r="AB30" i="1"/>
  <c r="Z9" i="1"/>
  <c r="Z10" i="1"/>
  <c r="Z11" i="1"/>
  <c r="Z13" i="1"/>
  <c r="Z14" i="1"/>
  <c r="Z16" i="1"/>
  <c r="Z18" i="1"/>
  <c r="Z19" i="1"/>
  <c r="Z20" i="1"/>
  <c r="Z22" i="1"/>
  <c r="Z23" i="1"/>
  <c r="Z24" i="1"/>
  <c r="Z25" i="1"/>
  <c r="Z26" i="1"/>
  <c r="Z27" i="1"/>
  <c r="Z28" i="1"/>
  <c r="Z30" i="1"/>
  <c r="W9" i="1"/>
  <c r="W10" i="1"/>
  <c r="W11" i="1"/>
  <c r="W13" i="1"/>
  <c r="W14" i="1"/>
  <c r="W16" i="1"/>
  <c r="W18" i="1"/>
  <c r="W19" i="1"/>
  <c r="W20" i="1"/>
  <c r="W22" i="1"/>
  <c r="W23" i="1"/>
  <c r="W24" i="1"/>
  <c r="W25" i="1"/>
  <c r="W26" i="1"/>
  <c r="W27" i="1"/>
  <c r="W28" i="1"/>
  <c r="W30" i="1"/>
  <c r="R29" i="1"/>
  <c r="S29" i="1"/>
  <c r="T29" i="1"/>
  <c r="U29" i="1"/>
  <c r="W29" i="1"/>
  <c r="X29" i="1"/>
  <c r="Z29" i="1"/>
  <c r="AC29" i="1"/>
  <c r="AD29" i="1"/>
  <c r="AG29" i="1"/>
  <c r="R21" i="1"/>
  <c r="S21" i="1"/>
  <c r="U21" i="1"/>
  <c r="W21" i="1"/>
  <c r="X21" i="1"/>
  <c r="Z21" i="1"/>
  <c r="AC21" i="1"/>
  <c r="AD21" i="1"/>
  <c r="AE21" i="1"/>
  <c r="AG21" i="1" s="1"/>
  <c r="AF21" i="1"/>
  <c r="R17" i="1"/>
  <c r="S17" i="1"/>
  <c r="T17" i="1"/>
  <c r="Z17" i="1" s="1"/>
  <c r="U17" i="1"/>
  <c r="V17" i="1"/>
  <c r="X17" i="1"/>
  <c r="Y17" i="1"/>
  <c r="AA17" i="1"/>
  <c r="AB17" i="1" s="1"/>
  <c r="AD17" i="1"/>
  <c r="AE17" i="1"/>
  <c r="AF17" i="1"/>
  <c r="R15" i="1"/>
  <c r="S15" i="1"/>
  <c r="T15" i="1"/>
  <c r="U15" i="1"/>
  <c r="V15" i="1"/>
  <c r="W15" i="1" s="1"/>
  <c r="X15" i="1"/>
  <c r="Y15" i="1"/>
  <c r="Z15" i="1" s="1"/>
  <c r="AA15" i="1"/>
  <c r="AD15" i="1"/>
  <c r="AE15" i="1"/>
  <c r="AG15" i="1" s="1"/>
  <c r="AF15" i="1"/>
  <c r="R12" i="1"/>
  <c r="S12" i="1"/>
  <c r="T12" i="1"/>
  <c r="U12" i="1"/>
  <c r="V12" i="1"/>
  <c r="X12" i="1"/>
  <c r="Y12" i="1"/>
  <c r="Z12" i="1" s="1"/>
  <c r="AA12" i="1"/>
  <c r="AC12" i="1" s="1"/>
  <c r="AD12" i="1"/>
  <c r="AD8" i="1" s="1"/>
  <c r="AE12" i="1"/>
  <c r="AF12" i="1"/>
  <c r="AF8" i="1" s="1"/>
  <c r="AB12" i="1" l="1"/>
  <c r="AE8" i="1"/>
  <c r="AG12" i="1"/>
  <c r="AG17" i="1"/>
  <c r="AB29" i="1"/>
  <c r="X8" i="1"/>
  <c r="AB21" i="1"/>
  <c r="W12" i="1"/>
  <c r="W17" i="1"/>
  <c r="AB8" i="1"/>
  <c r="U8" i="1"/>
  <c r="AB15" i="1"/>
  <c r="AG8" i="1"/>
  <c r="AC17" i="1"/>
  <c r="AC8" i="1"/>
  <c r="AC15" i="1"/>
</calcChain>
</file>

<file path=xl/sharedStrings.xml><?xml version="1.0" encoding="utf-8"?>
<sst xmlns="http://schemas.openxmlformats.org/spreadsheetml/2006/main" count="287" uniqueCount="103">
  <si>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</si>
  <si>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</si>
  <si>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</si>
  <si>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</si>
  <si>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</si>
  <si>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</si>
  <si>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</si>
  <si>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</si>
  <si>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</si>
  <si>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</si>
  <si>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</si>
  <si>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</si>
  <si>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</si>
  <si>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</si>
  <si>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</si>
  <si>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</si>
  <si>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</si>
  <si>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</si>
  <si>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</si>
  <si>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</si>
  <si>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</si>
  <si>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</si>
  <si>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</si>
  <si>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</si>
  <si>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</si>
  <si>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</si>
  <si>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</si>
  <si>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</si>
  <si>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</si>
  <si>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</si>
  <si>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</si>
  <si>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</si>
  <si>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</si>
  <si>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</si>
  <si>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</si>
  <si>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</si>
  <si>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</si>
  <si>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</si>
  <si>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</si>
  <si>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</si>
  <si>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</si>
  <si>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</si>
  <si>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</si>
  <si>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</si>
  <si>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</si>
  <si>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</si>
  <si>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</si>
  <si>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</si>
  <si>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</si>
  <si>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</si>
  <si>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</si>
  <si>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</si>
  <si>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</si>
  <si>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</si>
  <si>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</si>
  <si>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</si>
  <si>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</si>
  <si>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</si>
  <si>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</si>
  <si>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</si>
  <si>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</si>
  <si>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</si>
  <si>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</si>
  <si>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</si>
  <si>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</si>
  <si>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</si>
  <si>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</si>
  <si>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</si>
  <si>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</si>
  <si>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</si>
  <si>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13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</si>
  <si>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</si>
  <si>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</si>
  <si>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</si>
  <si>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</t>
  </si>
  <si>
    <t>21</t>
  </si>
  <si>
    <t>C-1708-1100-4</t>
  </si>
  <si>
    <t>1708</t>
  </si>
  <si>
    <t>FORTALECIMIENTO DEL SERVICIO ESTADÍSTICO PESQUERO COLOMBIANO A NIVEL  NACIONAL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</si>
  <si>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</si>
  <si>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</si>
  <si>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</si>
  <si>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</si>
  <si>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</si>
  <si>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</si>
  <si>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%CDP / APROP. VGENTE</t>
  </si>
  <si>
    <t>%COMP / APROP. VGENTE</t>
  </si>
  <si>
    <t>%OBLIG / COMP</t>
  </si>
  <si>
    <t>%OBLIG  / APROP. VGENTE</t>
  </si>
  <si>
    <t>%PAGOS / APROP. VGENTE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</si>
  <si>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</si>
  <si>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</si>
  <si>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</si>
  <si>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</si>
  <si>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</si>
  <si>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</si>
  <si>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</si>
  <si>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</si>
  <si>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</si>
  <si>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</si>
  <si>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</si>
  <si>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</si>
  <si>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31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</si>
</sst>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b/>
      <sz val="9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0.39997558519241921"/>
      </bottom>
      <diagonal/>
    </border>
    <border>
      <left style="thin">
        <color rgb="FF2888F7"/>
      </left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/>
      <diagonal/>
    </border>
    <border>
      <left/>
      <right style="thin">
        <color theme="3" tint="0.39997558519241921"/>
      </right>
      <top style="thin">
        <color rgb="FF2888F7"/>
      </top>
      <bottom/>
      <diagonal/>
    </border>
    <border>
      <left/>
      <right style="thin">
        <color theme="3" tint="0.39997558519241921"/>
      </right>
      <top/>
      <bottom style="thin">
        <color rgb="FF2888F7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/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/>
      <top style="medium">
        <color indexed="64"/>
      </top>
      <bottom/>
      <diagonal/>
    </border>
    <border>
      <left/>
      <right style="thin">
        <color theme="3" tint="0.3999755851924192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3" tint="0.39997558519241921"/>
      </bottom>
      <diagonal/>
    </border>
    <border>
      <left/>
      <right style="thin">
        <color rgb="FF2888F7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left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7" fontId="4" fillId="0" borderId="4" xfId="0" applyNumberFormat="1" applyFont="1" applyFill="1" applyBorder="1" applyAlignment="1">
      <alignment horizontal="right" vertical="center" wrapText="1" readingOrder="1"/>
    </xf>
    <xf numFmtId="0" fontId="4" fillId="0" borderId="4" xfId="0" applyNumberFormat="1" applyFont="1" applyFill="1" applyBorder="1" applyAlignment="1">
      <alignment horizontal="righ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8" fillId="0" borderId="13" xfId="0" applyNumberFormat="1" applyFont="1" applyFill="1" applyBorder="1" applyAlignment="1">
      <alignment horizontal="center" vertical="center" wrapText="1" readingOrder="1"/>
    </xf>
    <xf numFmtId="0" fontId="3" fillId="0" borderId="13" xfId="0" applyNumberFormat="1" applyFont="1" applyFill="1" applyBorder="1" applyAlignment="1">
      <alignment horizontal="left" vertical="center" wrapText="1" readingOrder="1"/>
    </xf>
    <xf numFmtId="0" fontId="6" fillId="0" borderId="13" xfId="0" applyNumberFormat="1" applyFont="1" applyFill="1" applyBorder="1" applyAlignment="1">
      <alignment horizontal="left" vertical="center" wrapText="1" readingOrder="1"/>
    </xf>
    <xf numFmtId="0" fontId="1" fillId="0" borderId="16" xfId="0" applyFont="1" applyFill="1" applyBorder="1"/>
    <xf numFmtId="0" fontId="6" fillId="0" borderId="26" xfId="0" applyFont="1" applyBorder="1" applyAlignment="1">
      <alignment horizontal="center" vertical="center" wrapText="1" readingOrder="1"/>
    </xf>
    <xf numFmtId="0" fontId="8" fillId="0" borderId="26" xfId="0" applyNumberFormat="1" applyFont="1" applyFill="1" applyBorder="1" applyAlignment="1">
      <alignment horizontal="center" vertical="center" wrapText="1" readingOrder="1"/>
    </xf>
    <xf numFmtId="7" fontId="8" fillId="0" borderId="26" xfId="0" applyNumberFormat="1" applyFont="1" applyFill="1" applyBorder="1" applyAlignment="1">
      <alignment horizontal="center" vertical="center" wrapText="1" readingOrder="1"/>
    </xf>
    <xf numFmtId="9" fontId="8" fillId="0" borderId="26" xfId="1" applyFont="1" applyFill="1" applyBorder="1" applyAlignment="1">
      <alignment horizontal="right" vertical="center" wrapText="1" readingOrder="1"/>
    </xf>
    <xf numFmtId="7" fontId="8" fillId="0" borderId="26" xfId="0" applyNumberFormat="1" applyFont="1" applyFill="1" applyBorder="1" applyAlignment="1">
      <alignment horizontal="right" vertical="center" wrapText="1" readingOrder="1"/>
    </xf>
    <xf numFmtId="0" fontId="3" fillId="0" borderId="26" xfId="0" applyNumberFormat="1" applyFont="1" applyFill="1" applyBorder="1" applyAlignment="1">
      <alignment horizontal="center" vertical="center" wrapText="1" readingOrder="1"/>
    </xf>
    <xf numFmtId="0" fontId="3" fillId="0" borderId="26" xfId="0" applyNumberFormat="1" applyFont="1" applyFill="1" applyBorder="1" applyAlignment="1">
      <alignment horizontal="left" vertical="center" wrapText="1" readingOrder="1"/>
    </xf>
    <xf numFmtId="164" fontId="3" fillId="0" borderId="26" xfId="0" applyNumberFormat="1" applyFont="1" applyFill="1" applyBorder="1" applyAlignment="1">
      <alignment horizontal="right" vertical="center" wrapText="1" readingOrder="1"/>
    </xf>
    <xf numFmtId="0" fontId="1" fillId="0" borderId="26" xfId="0" applyFont="1" applyFill="1" applyBorder="1" applyAlignment="1">
      <alignment horizontal="right"/>
    </xf>
    <xf numFmtId="0" fontId="6" fillId="0" borderId="26" xfId="0" applyNumberFormat="1" applyFont="1" applyFill="1" applyBorder="1" applyAlignment="1">
      <alignment horizontal="center" vertical="center" wrapText="1" readingOrder="1"/>
    </xf>
    <xf numFmtId="164" fontId="6" fillId="0" borderId="26" xfId="0" applyNumberFormat="1" applyFont="1" applyFill="1" applyBorder="1" applyAlignment="1">
      <alignment horizontal="right" vertical="center" wrapText="1" readingOrder="1"/>
    </xf>
    <xf numFmtId="0" fontId="7" fillId="0" borderId="26" xfId="0" applyFont="1" applyFill="1" applyBorder="1" applyAlignment="1">
      <alignment horizontal="right"/>
    </xf>
    <xf numFmtId="0" fontId="2" fillId="0" borderId="27" xfId="0" applyNumberFormat="1" applyFont="1" applyFill="1" applyBorder="1" applyAlignment="1">
      <alignment horizontal="center" vertical="center" wrapText="1" readingOrder="1"/>
    </xf>
    <xf numFmtId="0" fontId="2" fillId="0" borderId="28" xfId="0" applyNumberFormat="1" applyFont="1" applyFill="1" applyBorder="1" applyAlignment="1">
      <alignment horizontal="center" vertical="center" wrapText="1" readingOrder="1"/>
    </xf>
    <xf numFmtId="0" fontId="6" fillId="0" borderId="28" xfId="0" applyFont="1" applyBorder="1" applyAlignment="1">
      <alignment horizontal="center" vertical="center" wrapText="1" readingOrder="1"/>
    </xf>
    <xf numFmtId="0" fontId="1" fillId="0" borderId="28" xfId="0" applyFont="1" applyFill="1" applyBorder="1"/>
    <xf numFmtId="0" fontId="6" fillId="0" borderId="29" xfId="0" applyFont="1" applyBorder="1" applyAlignment="1">
      <alignment horizontal="center" vertical="center" wrapText="1" readingOrder="1"/>
    </xf>
    <xf numFmtId="0" fontId="8" fillId="0" borderId="30" xfId="0" applyNumberFormat="1" applyFont="1" applyFill="1" applyBorder="1" applyAlignment="1">
      <alignment horizontal="center" vertical="center" wrapText="1" readingOrder="1"/>
    </xf>
    <xf numFmtId="9" fontId="8" fillId="0" borderId="31" xfId="1" applyFont="1" applyFill="1" applyBorder="1" applyAlignment="1">
      <alignment horizontal="right" vertical="center" wrapText="1" readingOrder="1"/>
    </xf>
    <xf numFmtId="0" fontId="3" fillId="0" borderId="30" xfId="0" applyNumberFormat="1" applyFont="1" applyFill="1" applyBorder="1" applyAlignment="1">
      <alignment vertical="center" wrapText="1" readingOrder="1"/>
    </xf>
    <xf numFmtId="0" fontId="6" fillId="0" borderId="30" xfId="0" applyNumberFormat="1" applyFont="1" applyFill="1" applyBorder="1" applyAlignment="1">
      <alignment vertical="center" wrapText="1" readingOrder="1"/>
    </xf>
    <xf numFmtId="0" fontId="6" fillId="0" borderId="32" xfId="0" applyNumberFormat="1" applyFont="1" applyFill="1" applyBorder="1" applyAlignment="1">
      <alignment vertical="center" wrapText="1" readingOrder="1"/>
    </xf>
    <xf numFmtId="0" fontId="6" fillId="0" borderId="33" xfId="0" applyNumberFormat="1" applyFont="1" applyFill="1" applyBorder="1" applyAlignment="1">
      <alignment horizontal="center" vertical="center" wrapText="1" readingOrder="1"/>
    </xf>
    <xf numFmtId="0" fontId="6" fillId="0" borderId="33" xfId="0" applyFont="1" applyBorder="1" applyAlignment="1">
      <alignment horizontal="center" vertical="center" wrapText="1" readingOrder="1"/>
    </xf>
    <xf numFmtId="164" fontId="6" fillId="0" borderId="33" xfId="0" applyNumberFormat="1" applyFont="1" applyFill="1" applyBorder="1" applyAlignment="1">
      <alignment horizontal="right" vertical="center" wrapText="1" readingOrder="1"/>
    </xf>
    <xf numFmtId="9" fontId="8" fillId="0" borderId="33" xfId="1" applyFont="1" applyFill="1" applyBorder="1" applyAlignment="1">
      <alignment horizontal="right" vertical="center" wrapText="1" readingOrder="1"/>
    </xf>
    <xf numFmtId="0" fontId="7" fillId="0" borderId="33" xfId="0" applyFont="1" applyFill="1" applyBorder="1" applyAlignment="1">
      <alignment horizontal="right"/>
    </xf>
    <xf numFmtId="9" fontId="8" fillId="0" borderId="34" xfId="1" applyFont="1" applyFill="1" applyBorder="1" applyAlignment="1">
      <alignment horizontal="right" vertical="center" wrapText="1" readingOrder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13C40EC0-796A-481F-96BE-D008892334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757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showGridLines="0" tabSelected="1" topLeftCell="C1" zoomScale="90" zoomScaleNormal="90" workbookViewId="0">
      <selection activeCell="C22" sqref="C22"/>
    </sheetView>
  </sheetViews>
  <sheetFormatPr baseColWidth="10" defaultRowHeight="14.5"/>
  <cols>
    <col min="1" max="1" width="13.453125" hidden="1" customWidth="1"/>
    <col min="2" max="2" width="26.90625" hidden="1" customWidth="1"/>
    <col min="3" max="3" width="17.54296875" customWidth="1"/>
    <col min="4" max="11" width="5.36328125" hidden="1" customWidth="1"/>
    <col min="12" max="12" width="7" hidden="1" customWidth="1"/>
    <col min="13" max="13" width="9.6328125" hidden="1" customWidth="1"/>
    <col min="14" max="14" width="8.08984375" customWidth="1"/>
    <col min="15" max="15" width="9.6328125" customWidth="1"/>
    <col min="16" max="16" width="27.6328125" customWidth="1"/>
    <col min="17" max="22" width="14.6328125" customWidth="1"/>
    <col min="23" max="23" width="9.6328125" customWidth="1"/>
    <col min="24" max="24" width="14.6328125" hidden="1" customWidth="1"/>
    <col min="25" max="25" width="14.6328125" customWidth="1"/>
    <col min="26" max="26" width="9.6328125" customWidth="1"/>
    <col min="27" max="27" width="14.6328125" customWidth="1"/>
    <col min="28" max="29" width="9.6328125" customWidth="1"/>
    <col min="30" max="30" width="14.6328125" hidden="1" customWidth="1"/>
    <col min="31" max="31" width="14.6328125" customWidth="1"/>
    <col min="32" max="32" width="0" hidden="1" customWidth="1"/>
    <col min="33" max="33" width="9.6328125" customWidth="1"/>
  </cols>
  <sheetData>
    <row r="1" spans="1:34" ht="16" customHeight="1">
      <c r="A1" s="1" t="s">
        <v>0</v>
      </c>
      <c r="B1" s="2">
        <v>2022</v>
      </c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  <c r="R1" s="49" t="s">
        <v>97</v>
      </c>
      <c r="S1" s="50"/>
      <c r="T1" s="50"/>
      <c r="U1" s="50"/>
      <c r="V1" s="50"/>
      <c r="W1" s="50"/>
      <c r="X1" s="50"/>
      <c r="Y1" s="50"/>
      <c r="Z1" s="50"/>
      <c r="AA1" s="58"/>
      <c r="AB1" s="62" t="s">
        <v>98</v>
      </c>
      <c r="AC1" s="63"/>
      <c r="AD1" s="63"/>
      <c r="AE1" s="63"/>
      <c r="AF1" s="63"/>
      <c r="AG1" s="64"/>
    </row>
    <row r="2" spans="1:34" ht="14.5" customHeight="1">
      <c r="A2" s="2"/>
      <c r="B2" s="2"/>
      <c r="C2" s="52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  <c r="R2" s="59"/>
      <c r="S2" s="60"/>
      <c r="T2" s="60"/>
      <c r="U2" s="60"/>
      <c r="V2" s="60"/>
      <c r="W2" s="60"/>
      <c r="X2" s="60"/>
      <c r="Y2" s="60"/>
      <c r="Z2" s="60"/>
      <c r="AA2" s="61"/>
      <c r="AB2" s="65" t="s">
        <v>99</v>
      </c>
      <c r="AC2" s="66"/>
      <c r="AD2" s="66"/>
      <c r="AE2" s="66"/>
      <c r="AF2" s="66"/>
      <c r="AG2" s="67"/>
    </row>
    <row r="3" spans="1:34" ht="14.5" customHeight="1">
      <c r="A3" s="2"/>
      <c r="B3" s="2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4"/>
      <c r="R3" s="49" t="s">
        <v>100</v>
      </c>
      <c r="S3" s="50"/>
      <c r="T3" s="50"/>
      <c r="U3" s="50"/>
      <c r="V3" s="50"/>
      <c r="W3" s="50"/>
      <c r="X3" s="50"/>
      <c r="Y3" s="50"/>
      <c r="Z3" s="50"/>
      <c r="AA3" s="50"/>
      <c r="AB3" s="65"/>
      <c r="AC3" s="66"/>
      <c r="AD3" s="66"/>
      <c r="AE3" s="66"/>
      <c r="AF3" s="66"/>
      <c r="AG3" s="67"/>
    </row>
    <row r="4" spans="1:34" ht="16.5" customHeight="1">
      <c r="A4" s="2"/>
      <c r="B4" s="2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7"/>
      <c r="R4" s="55"/>
      <c r="S4" s="56"/>
      <c r="T4" s="56"/>
      <c r="U4" s="56"/>
      <c r="V4" s="56"/>
      <c r="W4" s="56"/>
      <c r="X4" s="56"/>
      <c r="Y4" s="56"/>
      <c r="Z4" s="56"/>
      <c r="AA4" s="56"/>
      <c r="AB4" s="68" t="s">
        <v>101</v>
      </c>
      <c r="AC4" s="69"/>
      <c r="AD4" s="69"/>
      <c r="AE4" s="69"/>
      <c r="AF4" s="69"/>
      <c r="AG4" s="69"/>
      <c r="AH4" s="20"/>
    </row>
    <row r="5" spans="1:34" ht="35" customHeight="1">
      <c r="A5" s="1" t="s">
        <v>2</v>
      </c>
      <c r="B5" s="1" t="s">
        <v>3</v>
      </c>
      <c r="C5" s="70" t="s">
        <v>102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2"/>
    </row>
    <row r="6" spans="1:34" ht="15" thickBot="1">
      <c r="A6" s="5" t="s">
        <v>4</v>
      </c>
      <c r="B6" s="5" t="s">
        <v>5</v>
      </c>
      <c r="C6" s="3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3" t="s">
        <v>1</v>
      </c>
      <c r="Q6" s="3" t="s">
        <v>1</v>
      </c>
      <c r="R6" s="3" t="s">
        <v>1</v>
      </c>
      <c r="S6" s="3" t="s">
        <v>1</v>
      </c>
      <c r="T6" s="3" t="s">
        <v>1</v>
      </c>
      <c r="U6" s="3" t="s">
        <v>1</v>
      </c>
      <c r="V6" s="3" t="s">
        <v>1</v>
      </c>
      <c r="W6" s="3"/>
      <c r="X6" s="3" t="s">
        <v>1</v>
      </c>
      <c r="Y6" s="3" t="s">
        <v>1</v>
      </c>
      <c r="Z6" s="3"/>
      <c r="AA6" s="3" t="s">
        <v>1</v>
      </c>
      <c r="AB6" s="3"/>
      <c r="AC6" s="3"/>
      <c r="AD6" s="3" t="s">
        <v>1</v>
      </c>
      <c r="AE6" s="3" t="s">
        <v>1</v>
      </c>
    </row>
    <row r="7" spans="1:34" ht="31.5">
      <c r="A7" s="12" t="s">
        <v>6</v>
      </c>
      <c r="B7" s="16" t="s">
        <v>7</v>
      </c>
      <c r="C7" s="33" t="s">
        <v>8</v>
      </c>
      <c r="D7" s="34" t="s">
        <v>9</v>
      </c>
      <c r="E7" s="34" t="s">
        <v>10</v>
      </c>
      <c r="F7" s="34" t="s">
        <v>11</v>
      </c>
      <c r="G7" s="34" t="s">
        <v>12</v>
      </c>
      <c r="H7" s="34" t="s">
        <v>13</v>
      </c>
      <c r="I7" s="34" t="s">
        <v>14</v>
      </c>
      <c r="J7" s="34" t="s">
        <v>15</v>
      </c>
      <c r="K7" s="34" t="s">
        <v>16</v>
      </c>
      <c r="L7" s="34" t="s">
        <v>17</v>
      </c>
      <c r="M7" s="34" t="s">
        <v>18</v>
      </c>
      <c r="N7" s="34" t="s">
        <v>19</v>
      </c>
      <c r="O7" s="34" t="s">
        <v>20</v>
      </c>
      <c r="P7" s="34" t="s">
        <v>21</v>
      </c>
      <c r="Q7" s="34" t="s">
        <v>22</v>
      </c>
      <c r="R7" s="34" t="s">
        <v>23</v>
      </c>
      <c r="S7" s="34" t="s">
        <v>24</v>
      </c>
      <c r="T7" s="34" t="s">
        <v>25</v>
      </c>
      <c r="U7" s="34" t="s">
        <v>26</v>
      </c>
      <c r="V7" s="34" t="s">
        <v>27</v>
      </c>
      <c r="W7" s="35" t="s">
        <v>85</v>
      </c>
      <c r="X7" s="34" t="s">
        <v>28</v>
      </c>
      <c r="Y7" s="34" t="s">
        <v>29</v>
      </c>
      <c r="Z7" s="35" t="s">
        <v>86</v>
      </c>
      <c r="AA7" s="34" t="s">
        <v>30</v>
      </c>
      <c r="AB7" s="35" t="s">
        <v>87</v>
      </c>
      <c r="AC7" s="35" t="s">
        <v>88</v>
      </c>
      <c r="AD7" s="34" t="s">
        <v>31</v>
      </c>
      <c r="AE7" s="34" t="s">
        <v>32</v>
      </c>
      <c r="AF7" s="36"/>
      <c r="AG7" s="37" t="s">
        <v>89</v>
      </c>
    </row>
    <row r="8" spans="1:34" s="4" customFormat="1">
      <c r="A8" s="13"/>
      <c r="B8" s="17"/>
      <c r="C8" s="38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1" t="s">
        <v>90</v>
      </c>
      <c r="Q8" s="23">
        <f>Q12+Q15+Q17+Q21</f>
        <v>13813872000</v>
      </c>
      <c r="R8" s="23">
        <f>R12+R15+R17+R21</f>
        <v>1487000000</v>
      </c>
      <c r="S8" s="23">
        <f>S12+S15+S17+S21</f>
        <v>104000000</v>
      </c>
      <c r="T8" s="23">
        <f>T12+T15+T17+T21</f>
        <v>15196872000</v>
      </c>
      <c r="U8" s="23">
        <f t="shared" ref="U8:AF8" si="0">U12+U15+U17+U21</f>
        <v>0</v>
      </c>
      <c r="V8" s="23">
        <f>V12+V15+V17+V21</f>
        <v>14445464506.440001</v>
      </c>
      <c r="W8" s="24">
        <f>V8/T8</f>
        <v>0.9505551212407396</v>
      </c>
      <c r="X8" s="23">
        <f t="shared" si="0"/>
        <v>751407493.55999994</v>
      </c>
      <c r="Y8" s="23">
        <f>Y12+Y15+Y17+Y21</f>
        <v>13986659788.42</v>
      </c>
      <c r="Z8" s="24">
        <f>Y8/T8</f>
        <v>0.92036438738314041</v>
      </c>
      <c r="AA8" s="23">
        <f>AA12+AA15+AA17+AA21</f>
        <v>13931508034.92</v>
      </c>
      <c r="AB8" s="24">
        <f>AA8/Y8</f>
        <v>0.99605683170004167</v>
      </c>
      <c r="AC8" s="24">
        <f>AA8/T8</f>
        <v>0.91673523570640059</v>
      </c>
      <c r="AD8" s="25">
        <f t="shared" si="0"/>
        <v>13931508034.92</v>
      </c>
      <c r="AE8" s="25">
        <f t="shared" si="0"/>
        <v>13931508034.92</v>
      </c>
      <c r="AF8" s="25">
        <f t="shared" si="0"/>
        <v>0</v>
      </c>
      <c r="AG8" s="39">
        <f>AE8/T8</f>
        <v>0.91673523570640059</v>
      </c>
    </row>
    <row r="9" spans="1:34" ht="21">
      <c r="A9" s="14" t="s">
        <v>33</v>
      </c>
      <c r="B9" s="18" t="s">
        <v>34</v>
      </c>
      <c r="C9" s="40" t="s">
        <v>35</v>
      </c>
      <c r="D9" s="26" t="s">
        <v>36</v>
      </c>
      <c r="E9" s="26" t="s">
        <v>37</v>
      </c>
      <c r="F9" s="26" t="s">
        <v>37</v>
      </c>
      <c r="G9" s="26" t="s">
        <v>37</v>
      </c>
      <c r="H9" s="26"/>
      <c r="I9" s="26"/>
      <c r="J9" s="26"/>
      <c r="K9" s="26"/>
      <c r="L9" s="26"/>
      <c r="M9" s="26" t="s">
        <v>38</v>
      </c>
      <c r="N9" s="26" t="s">
        <v>39</v>
      </c>
      <c r="O9" s="26" t="s">
        <v>40</v>
      </c>
      <c r="P9" s="27" t="s">
        <v>41</v>
      </c>
      <c r="Q9" s="28">
        <v>6999620000</v>
      </c>
      <c r="R9" s="28">
        <v>1154000000</v>
      </c>
      <c r="S9" s="28">
        <v>104000000</v>
      </c>
      <c r="T9" s="28">
        <v>8049620000</v>
      </c>
      <c r="U9" s="28">
        <v>0</v>
      </c>
      <c r="V9" s="28">
        <v>7560057657</v>
      </c>
      <c r="W9" s="24">
        <f t="shared" ref="W9:W30" si="1">V9/T9</f>
        <v>0.9391819311967522</v>
      </c>
      <c r="X9" s="28">
        <v>489562343</v>
      </c>
      <c r="Y9" s="28">
        <v>7506357141</v>
      </c>
      <c r="Z9" s="24">
        <f t="shared" ref="Z9:Z30" si="2">Y9/T9</f>
        <v>0.9325107447308072</v>
      </c>
      <c r="AA9" s="28">
        <v>7506357141</v>
      </c>
      <c r="AB9" s="24">
        <f t="shared" ref="AB9:AB30" si="3">AA9/Y9</f>
        <v>1</v>
      </c>
      <c r="AC9" s="24">
        <f t="shared" ref="AC9:AC30" si="4">AA9/T9</f>
        <v>0.9325107447308072</v>
      </c>
      <c r="AD9" s="28">
        <v>7506357141</v>
      </c>
      <c r="AE9" s="28">
        <v>7506357141</v>
      </c>
      <c r="AF9" s="29"/>
      <c r="AG9" s="39">
        <f t="shared" ref="AG9:AG30" si="5">AE9/T9</f>
        <v>0.9325107447308072</v>
      </c>
    </row>
    <row r="10" spans="1:34" ht="21">
      <c r="A10" s="14" t="s">
        <v>33</v>
      </c>
      <c r="B10" s="18" t="s">
        <v>34</v>
      </c>
      <c r="C10" s="40" t="s">
        <v>42</v>
      </c>
      <c r="D10" s="26" t="s">
        <v>36</v>
      </c>
      <c r="E10" s="26" t="s">
        <v>37</v>
      </c>
      <c r="F10" s="26" t="s">
        <v>37</v>
      </c>
      <c r="G10" s="26" t="s">
        <v>43</v>
      </c>
      <c r="H10" s="26"/>
      <c r="I10" s="26"/>
      <c r="J10" s="26"/>
      <c r="K10" s="26"/>
      <c r="L10" s="26"/>
      <c r="M10" s="26" t="s">
        <v>38</v>
      </c>
      <c r="N10" s="26" t="s">
        <v>39</v>
      </c>
      <c r="O10" s="26" t="s">
        <v>40</v>
      </c>
      <c r="P10" s="27" t="s">
        <v>44</v>
      </c>
      <c r="Q10" s="28">
        <v>2557961000</v>
      </c>
      <c r="R10" s="28">
        <v>186000000</v>
      </c>
      <c r="S10" s="28">
        <v>0</v>
      </c>
      <c r="T10" s="28">
        <v>2743961000</v>
      </c>
      <c r="U10" s="28">
        <v>0</v>
      </c>
      <c r="V10" s="28">
        <v>2743961000</v>
      </c>
      <c r="W10" s="24">
        <f t="shared" si="1"/>
        <v>1</v>
      </c>
      <c r="X10" s="28">
        <v>0</v>
      </c>
      <c r="Y10" s="28">
        <v>2675684390</v>
      </c>
      <c r="Z10" s="24">
        <f t="shared" si="2"/>
        <v>0.97511749984784768</v>
      </c>
      <c r="AA10" s="28">
        <v>2675684390</v>
      </c>
      <c r="AB10" s="24">
        <f t="shared" si="3"/>
        <v>1</v>
      </c>
      <c r="AC10" s="24">
        <f t="shared" si="4"/>
        <v>0.97511749984784768</v>
      </c>
      <c r="AD10" s="28">
        <v>2675684390</v>
      </c>
      <c r="AE10" s="28">
        <v>2675684390</v>
      </c>
      <c r="AF10" s="29"/>
      <c r="AG10" s="39">
        <f t="shared" si="5"/>
        <v>0.97511749984784768</v>
      </c>
    </row>
    <row r="11" spans="1:34" ht="21">
      <c r="A11" s="14" t="s">
        <v>33</v>
      </c>
      <c r="B11" s="18" t="s">
        <v>34</v>
      </c>
      <c r="C11" s="40" t="s">
        <v>45</v>
      </c>
      <c r="D11" s="26" t="s">
        <v>36</v>
      </c>
      <c r="E11" s="26" t="s">
        <v>37</v>
      </c>
      <c r="F11" s="26" t="s">
        <v>37</v>
      </c>
      <c r="G11" s="26" t="s">
        <v>46</v>
      </c>
      <c r="H11" s="26"/>
      <c r="I11" s="26"/>
      <c r="J11" s="26"/>
      <c r="K11" s="26"/>
      <c r="L11" s="26"/>
      <c r="M11" s="26" t="s">
        <v>38</v>
      </c>
      <c r="N11" s="26" t="s">
        <v>39</v>
      </c>
      <c r="O11" s="26" t="s">
        <v>40</v>
      </c>
      <c r="P11" s="27" t="s">
        <v>47</v>
      </c>
      <c r="Q11" s="28">
        <v>1357076000</v>
      </c>
      <c r="R11" s="28">
        <v>147000000</v>
      </c>
      <c r="S11" s="28">
        <v>0</v>
      </c>
      <c r="T11" s="28">
        <v>1504076000</v>
      </c>
      <c r="U11" s="28">
        <v>0</v>
      </c>
      <c r="V11" s="28">
        <v>1358674166</v>
      </c>
      <c r="W11" s="24">
        <f t="shared" si="1"/>
        <v>0.90332813368473397</v>
      </c>
      <c r="X11" s="28">
        <v>145401834</v>
      </c>
      <c r="Y11" s="28">
        <v>1160314461</v>
      </c>
      <c r="Z11" s="24">
        <f t="shared" si="2"/>
        <v>0.77144669617758677</v>
      </c>
      <c r="AA11" s="28">
        <v>1160314461</v>
      </c>
      <c r="AB11" s="24">
        <f t="shared" si="3"/>
        <v>1</v>
      </c>
      <c r="AC11" s="24">
        <f t="shared" si="4"/>
        <v>0.77144669617758677</v>
      </c>
      <c r="AD11" s="28">
        <v>1160314461</v>
      </c>
      <c r="AE11" s="28">
        <v>1160314461</v>
      </c>
      <c r="AF11" s="29"/>
      <c r="AG11" s="39">
        <f t="shared" si="5"/>
        <v>0.77144669617758677</v>
      </c>
    </row>
    <row r="12" spans="1:34" s="4" customFormat="1">
      <c r="A12" s="15"/>
      <c r="B12" s="19"/>
      <c r="C12" s="41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21" t="s">
        <v>91</v>
      </c>
      <c r="Q12" s="31">
        <f>SUM(Q9:Q11)</f>
        <v>10914657000</v>
      </c>
      <c r="R12" s="31">
        <f t="shared" ref="R12:AF12" si="6">SUM(R9:R11)</f>
        <v>1487000000</v>
      </c>
      <c r="S12" s="31">
        <f t="shared" si="6"/>
        <v>104000000</v>
      </c>
      <c r="T12" s="31">
        <f t="shared" si="6"/>
        <v>12297657000</v>
      </c>
      <c r="U12" s="31">
        <f t="shared" si="6"/>
        <v>0</v>
      </c>
      <c r="V12" s="31">
        <f t="shared" si="6"/>
        <v>11662692823</v>
      </c>
      <c r="W12" s="24">
        <f>V12/T12</f>
        <v>0.94836706073360155</v>
      </c>
      <c r="X12" s="31">
        <f t="shared" si="6"/>
        <v>634964177</v>
      </c>
      <c r="Y12" s="31">
        <f t="shared" si="6"/>
        <v>11342355992</v>
      </c>
      <c r="Z12" s="24">
        <f>Y12/T12</f>
        <v>0.92231845399493584</v>
      </c>
      <c r="AA12" s="31">
        <f t="shared" si="6"/>
        <v>11342355992</v>
      </c>
      <c r="AB12" s="24">
        <f t="shared" si="3"/>
        <v>1</v>
      </c>
      <c r="AC12" s="24">
        <f t="shared" si="4"/>
        <v>0.92231845399493584</v>
      </c>
      <c r="AD12" s="31">
        <f t="shared" si="6"/>
        <v>11342355992</v>
      </c>
      <c r="AE12" s="31">
        <f t="shared" si="6"/>
        <v>11342355992</v>
      </c>
      <c r="AF12" s="31">
        <f t="shared" si="6"/>
        <v>0</v>
      </c>
      <c r="AG12" s="39">
        <f t="shared" si="5"/>
        <v>0.92231845399493584</v>
      </c>
    </row>
    <row r="13" spans="1:34" ht="21">
      <c r="A13" s="14" t="s">
        <v>33</v>
      </c>
      <c r="B13" s="18" t="s">
        <v>34</v>
      </c>
      <c r="C13" s="40" t="s">
        <v>48</v>
      </c>
      <c r="D13" s="26" t="s">
        <v>36</v>
      </c>
      <c r="E13" s="26" t="s">
        <v>43</v>
      </c>
      <c r="F13" s="26"/>
      <c r="G13" s="26"/>
      <c r="H13" s="26"/>
      <c r="I13" s="26"/>
      <c r="J13" s="26"/>
      <c r="K13" s="26"/>
      <c r="L13" s="26"/>
      <c r="M13" s="26" t="s">
        <v>38</v>
      </c>
      <c r="N13" s="26" t="s">
        <v>39</v>
      </c>
      <c r="O13" s="26" t="s">
        <v>40</v>
      </c>
      <c r="P13" s="27" t="s">
        <v>49</v>
      </c>
      <c r="Q13" s="28">
        <v>2204672000</v>
      </c>
      <c r="R13" s="28">
        <v>0</v>
      </c>
      <c r="S13" s="28">
        <v>0</v>
      </c>
      <c r="T13" s="28">
        <v>2204672000</v>
      </c>
      <c r="U13" s="28">
        <v>0</v>
      </c>
      <c r="V13" s="28">
        <v>2167539178.4400001</v>
      </c>
      <c r="W13" s="24">
        <f t="shared" si="1"/>
        <v>0.98315721270102763</v>
      </c>
      <c r="X13" s="28">
        <v>37132821.560000002</v>
      </c>
      <c r="Y13" s="28">
        <v>2095501980.9400001</v>
      </c>
      <c r="Z13" s="24">
        <f t="shared" si="2"/>
        <v>0.95048242139420291</v>
      </c>
      <c r="AA13" s="28">
        <v>2040350227.4400001</v>
      </c>
      <c r="AB13" s="24">
        <f t="shared" si="3"/>
        <v>0.97368088696568067</v>
      </c>
      <c r="AC13" s="24">
        <f t="shared" si="4"/>
        <v>0.92546656710839525</v>
      </c>
      <c r="AD13" s="28">
        <v>2040350227.4400001</v>
      </c>
      <c r="AE13" s="28">
        <v>2040350227.4400001</v>
      </c>
      <c r="AF13" s="29"/>
      <c r="AG13" s="39">
        <f t="shared" si="5"/>
        <v>0.92546656710839525</v>
      </c>
    </row>
    <row r="14" spans="1:34" ht="21">
      <c r="A14" s="14" t="s">
        <v>33</v>
      </c>
      <c r="B14" s="18" t="s">
        <v>34</v>
      </c>
      <c r="C14" s="40" t="s">
        <v>48</v>
      </c>
      <c r="D14" s="26" t="s">
        <v>36</v>
      </c>
      <c r="E14" s="26" t="s">
        <v>43</v>
      </c>
      <c r="F14" s="26"/>
      <c r="G14" s="26"/>
      <c r="H14" s="26"/>
      <c r="I14" s="26"/>
      <c r="J14" s="26"/>
      <c r="K14" s="26"/>
      <c r="L14" s="26"/>
      <c r="M14" s="26" t="s">
        <v>50</v>
      </c>
      <c r="N14" s="26" t="s">
        <v>51</v>
      </c>
      <c r="O14" s="26" t="s">
        <v>40</v>
      </c>
      <c r="P14" s="27" t="s">
        <v>49</v>
      </c>
      <c r="Q14" s="28">
        <v>387758000</v>
      </c>
      <c r="R14" s="28">
        <v>0</v>
      </c>
      <c r="S14" s="28">
        <v>0</v>
      </c>
      <c r="T14" s="28">
        <v>387758000</v>
      </c>
      <c r="U14" s="28">
        <v>0</v>
      </c>
      <c r="V14" s="28">
        <v>371012002</v>
      </c>
      <c r="W14" s="24">
        <f t="shared" si="1"/>
        <v>0.95681327529025839</v>
      </c>
      <c r="X14" s="28">
        <v>16745998</v>
      </c>
      <c r="Y14" s="28">
        <v>370344056.85000002</v>
      </c>
      <c r="Z14" s="24">
        <f t="shared" si="2"/>
        <v>0.95509069277745406</v>
      </c>
      <c r="AA14" s="28">
        <v>370344056.85000002</v>
      </c>
      <c r="AB14" s="24">
        <f t="shared" si="3"/>
        <v>1</v>
      </c>
      <c r="AC14" s="24">
        <f t="shared" si="4"/>
        <v>0.95509069277745406</v>
      </c>
      <c r="AD14" s="28">
        <v>370344056.85000002</v>
      </c>
      <c r="AE14" s="28">
        <v>370344056.85000002</v>
      </c>
      <c r="AF14" s="29"/>
      <c r="AG14" s="39">
        <f t="shared" si="5"/>
        <v>0.95509069277745406</v>
      </c>
    </row>
    <row r="15" spans="1:34" s="4" customFormat="1" ht="21">
      <c r="A15" s="15"/>
      <c r="B15" s="19"/>
      <c r="C15" s="41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21" t="s">
        <v>92</v>
      </c>
      <c r="Q15" s="31">
        <f>SUM(Q13:Q14)</f>
        <v>2592430000</v>
      </c>
      <c r="R15" s="31">
        <f t="shared" ref="R15:AF15" si="7">SUM(R13:R14)</f>
        <v>0</v>
      </c>
      <c r="S15" s="31">
        <f t="shared" si="7"/>
        <v>0</v>
      </c>
      <c r="T15" s="31">
        <f t="shared" si="7"/>
        <v>2592430000</v>
      </c>
      <c r="U15" s="31">
        <f t="shared" si="7"/>
        <v>0</v>
      </c>
      <c r="V15" s="31">
        <f t="shared" si="7"/>
        <v>2538551180.4400001</v>
      </c>
      <c r="W15" s="24">
        <f t="shared" si="1"/>
        <v>0.97921686619889448</v>
      </c>
      <c r="X15" s="31">
        <f t="shared" si="7"/>
        <v>53878819.560000002</v>
      </c>
      <c r="Y15" s="31">
        <f t="shared" si="7"/>
        <v>2465846037.79</v>
      </c>
      <c r="Z15" s="24">
        <f t="shared" si="2"/>
        <v>0.95117169520102762</v>
      </c>
      <c r="AA15" s="31">
        <f t="shared" si="7"/>
        <v>2410694284.29</v>
      </c>
      <c r="AB15" s="24">
        <f t="shared" si="3"/>
        <v>0.97763374004103298</v>
      </c>
      <c r="AC15" s="24">
        <f t="shared" si="4"/>
        <v>0.92989754180055006</v>
      </c>
      <c r="AD15" s="31">
        <f t="shared" si="7"/>
        <v>2410694284.29</v>
      </c>
      <c r="AE15" s="31">
        <f t="shared" si="7"/>
        <v>2410694284.29</v>
      </c>
      <c r="AF15" s="31">
        <f t="shared" si="7"/>
        <v>0</v>
      </c>
      <c r="AG15" s="39">
        <f t="shared" si="5"/>
        <v>0.92989754180055006</v>
      </c>
    </row>
    <row r="16" spans="1:34" ht="31.5">
      <c r="A16" s="14" t="s">
        <v>33</v>
      </c>
      <c r="B16" s="18" t="s">
        <v>34</v>
      </c>
      <c r="C16" s="40" t="s">
        <v>52</v>
      </c>
      <c r="D16" s="26" t="s">
        <v>36</v>
      </c>
      <c r="E16" s="26" t="s">
        <v>46</v>
      </c>
      <c r="F16" s="26" t="s">
        <v>53</v>
      </c>
      <c r="G16" s="26" t="s">
        <v>43</v>
      </c>
      <c r="H16" s="26" t="s">
        <v>54</v>
      </c>
      <c r="I16" s="26"/>
      <c r="J16" s="26"/>
      <c r="K16" s="26"/>
      <c r="L16" s="26"/>
      <c r="M16" s="26" t="s">
        <v>38</v>
      </c>
      <c r="N16" s="26" t="s">
        <v>39</v>
      </c>
      <c r="O16" s="26" t="s">
        <v>40</v>
      </c>
      <c r="P16" s="27" t="s">
        <v>55</v>
      </c>
      <c r="Q16" s="28">
        <v>53145000</v>
      </c>
      <c r="R16" s="28">
        <v>0</v>
      </c>
      <c r="S16" s="28">
        <v>0</v>
      </c>
      <c r="T16" s="28">
        <v>53145000</v>
      </c>
      <c r="U16" s="28">
        <v>0</v>
      </c>
      <c r="V16" s="28">
        <v>53145000</v>
      </c>
      <c r="W16" s="24">
        <f t="shared" si="1"/>
        <v>1</v>
      </c>
      <c r="X16" s="28">
        <v>0</v>
      </c>
      <c r="Y16" s="28">
        <v>16503820</v>
      </c>
      <c r="Z16" s="24">
        <f t="shared" si="2"/>
        <v>0.31054323078370494</v>
      </c>
      <c r="AA16" s="28">
        <v>16503820</v>
      </c>
      <c r="AB16" s="24">
        <f t="shared" si="3"/>
        <v>1</v>
      </c>
      <c r="AC16" s="24">
        <f t="shared" si="4"/>
        <v>0.31054323078370494</v>
      </c>
      <c r="AD16" s="28">
        <v>16503820</v>
      </c>
      <c r="AE16" s="28">
        <v>16503820</v>
      </c>
      <c r="AF16" s="29"/>
      <c r="AG16" s="39">
        <f t="shared" si="5"/>
        <v>0.31054323078370494</v>
      </c>
    </row>
    <row r="17" spans="1:33" s="4" customFormat="1">
      <c r="A17" s="15"/>
      <c r="B17" s="19"/>
      <c r="C17" s="41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21" t="s">
        <v>93</v>
      </c>
      <c r="Q17" s="31">
        <f>SUM(Q16)</f>
        <v>53145000</v>
      </c>
      <c r="R17" s="31">
        <f t="shared" ref="R17:AF17" si="8">SUM(R16)</f>
        <v>0</v>
      </c>
      <c r="S17" s="31">
        <f t="shared" si="8"/>
        <v>0</v>
      </c>
      <c r="T17" s="31">
        <f t="shared" si="8"/>
        <v>53145000</v>
      </c>
      <c r="U17" s="31">
        <f t="shared" si="8"/>
        <v>0</v>
      </c>
      <c r="V17" s="31">
        <f t="shared" si="8"/>
        <v>53145000</v>
      </c>
      <c r="W17" s="24">
        <f>V17/T17</f>
        <v>1</v>
      </c>
      <c r="X17" s="31">
        <f t="shared" si="8"/>
        <v>0</v>
      </c>
      <c r="Y17" s="31">
        <f t="shared" si="8"/>
        <v>16503820</v>
      </c>
      <c r="Z17" s="24">
        <f t="shared" si="2"/>
        <v>0.31054323078370494</v>
      </c>
      <c r="AA17" s="31">
        <f t="shared" si="8"/>
        <v>16503820</v>
      </c>
      <c r="AB17" s="24">
        <f t="shared" si="3"/>
        <v>1</v>
      </c>
      <c r="AC17" s="24">
        <f t="shared" si="4"/>
        <v>0.31054323078370494</v>
      </c>
      <c r="AD17" s="31">
        <f t="shared" si="8"/>
        <v>16503820</v>
      </c>
      <c r="AE17" s="31">
        <f t="shared" si="8"/>
        <v>16503820</v>
      </c>
      <c r="AF17" s="31">
        <f t="shared" si="8"/>
        <v>0</v>
      </c>
      <c r="AG17" s="39">
        <f t="shared" si="5"/>
        <v>0.31054323078370494</v>
      </c>
    </row>
    <row r="18" spans="1:33" ht="21">
      <c r="A18" s="14" t="s">
        <v>33</v>
      </c>
      <c r="B18" s="18" t="s">
        <v>34</v>
      </c>
      <c r="C18" s="40" t="s">
        <v>56</v>
      </c>
      <c r="D18" s="26" t="s">
        <v>36</v>
      </c>
      <c r="E18" s="26" t="s">
        <v>57</v>
      </c>
      <c r="F18" s="26" t="s">
        <v>37</v>
      </c>
      <c r="G18" s="26"/>
      <c r="H18" s="26"/>
      <c r="I18" s="26"/>
      <c r="J18" s="26"/>
      <c r="K18" s="26"/>
      <c r="L18" s="26"/>
      <c r="M18" s="26" t="s">
        <v>38</v>
      </c>
      <c r="N18" s="26" t="s">
        <v>39</v>
      </c>
      <c r="O18" s="26" t="s">
        <v>40</v>
      </c>
      <c r="P18" s="27" t="s">
        <v>58</v>
      </c>
      <c r="Q18" s="28">
        <v>52224000</v>
      </c>
      <c r="R18" s="28">
        <v>0</v>
      </c>
      <c r="S18" s="28">
        <v>0</v>
      </c>
      <c r="T18" s="28">
        <v>52224000</v>
      </c>
      <c r="U18" s="28">
        <v>0</v>
      </c>
      <c r="V18" s="28">
        <v>51124000</v>
      </c>
      <c r="W18" s="24">
        <f t="shared" si="1"/>
        <v>0.97893688725490191</v>
      </c>
      <c r="X18" s="28">
        <v>1100000</v>
      </c>
      <c r="Y18" s="28">
        <v>22367949.629999999</v>
      </c>
      <c r="Z18" s="24">
        <f t="shared" si="2"/>
        <v>0.42830785903033086</v>
      </c>
      <c r="AA18" s="28">
        <v>22367949.629999999</v>
      </c>
      <c r="AB18" s="24">
        <f t="shared" si="3"/>
        <v>1</v>
      </c>
      <c r="AC18" s="24">
        <f t="shared" si="4"/>
        <v>0.42830785903033086</v>
      </c>
      <c r="AD18" s="28">
        <v>22367949.629999999</v>
      </c>
      <c r="AE18" s="28">
        <v>22367949.629999999</v>
      </c>
      <c r="AF18" s="29"/>
      <c r="AG18" s="39">
        <f t="shared" si="5"/>
        <v>0.42830785903033086</v>
      </c>
    </row>
    <row r="19" spans="1:33" ht="21">
      <c r="A19" s="14" t="s">
        <v>33</v>
      </c>
      <c r="B19" s="18" t="s">
        <v>34</v>
      </c>
      <c r="C19" s="40" t="s">
        <v>59</v>
      </c>
      <c r="D19" s="26" t="s">
        <v>36</v>
      </c>
      <c r="E19" s="26" t="s">
        <v>57</v>
      </c>
      <c r="F19" s="26" t="s">
        <v>46</v>
      </c>
      <c r="G19" s="26"/>
      <c r="H19" s="26"/>
      <c r="I19" s="26"/>
      <c r="J19" s="26"/>
      <c r="K19" s="26"/>
      <c r="L19" s="26"/>
      <c r="M19" s="26" t="s">
        <v>38</v>
      </c>
      <c r="N19" s="26" t="s">
        <v>39</v>
      </c>
      <c r="O19" s="26" t="s">
        <v>40</v>
      </c>
      <c r="P19" s="27" t="s">
        <v>60</v>
      </c>
      <c r="Q19" s="28">
        <v>3818000</v>
      </c>
      <c r="R19" s="28">
        <v>0</v>
      </c>
      <c r="S19" s="28">
        <v>0</v>
      </c>
      <c r="T19" s="28">
        <v>3818000</v>
      </c>
      <c r="U19" s="28">
        <v>0</v>
      </c>
      <c r="V19" s="28">
        <v>3407800</v>
      </c>
      <c r="W19" s="24">
        <f t="shared" si="1"/>
        <v>0.89256155055002617</v>
      </c>
      <c r="X19" s="28">
        <v>410200</v>
      </c>
      <c r="Y19" s="28">
        <v>3042286</v>
      </c>
      <c r="Z19" s="24">
        <f t="shared" si="2"/>
        <v>0.7968271346254584</v>
      </c>
      <c r="AA19" s="28">
        <v>3042286</v>
      </c>
      <c r="AB19" s="24">
        <f t="shared" si="3"/>
        <v>1</v>
      </c>
      <c r="AC19" s="24">
        <f t="shared" si="4"/>
        <v>0.7968271346254584</v>
      </c>
      <c r="AD19" s="28">
        <v>3042286</v>
      </c>
      <c r="AE19" s="28">
        <v>3042286</v>
      </c>
      <c r="AF19" s="29"/>
      <c r="AG19" s="39">
        <f t="shared" si="5"/>
        <v>0.7968271346254584</v>
      </c>
    </row>
    <row r="20" spans="1:33" ht="21">
      <c r="A20" s="14" t="s">
        <v>33</v>
      </c>
      <c r="B20" s="18" t="s">
        <v>34</v>
      </c>
      <c r="C20" s="40" t="s">
        <v>61</v>
      </c>
      <c r="D20" s="26" t="s">
        <v>36</v>
      </c>
      <c r="E20" s="26" t="s">
        <v>57</v>
      </c>
      <c r="F20" s="26" t="s">
        <v>53</v>
      </c>
      <c r="G20" s="26" t="s">
        <v>37</v>
      </c>
      <c r="H20" s="26"/>
      <c r="I20" s="26"/>
      <c r="J20" s="26"/>
      <c r="K20" s="26"/>
      <c r="L20" s="26"/>
      <c r="M20" s="26" t="s">
        <v>38</v>
      </c>
      <c r="N20" s="26" t="s">
        <v>62</v>
      </c>
      <c r="O20" s="26" t="s">
        <v>63</v>
      </c>
      <c r="P20" s="27" t="s">
        <v>64</v>
      </c>
      <c r="Q20" s="28">
        <v>197598000</v>
      </c>
      <c r="R20" s="28">
        <v>0</v>
      </c>
      <c r="S20" s="28">
        <v>0</v>
      </c>
      <c r="T20" s="28">
        <v>197598000</v>
      </c>
      <c r="U20" s="28">
        <v>0</v>
      </c>
      <c r="V20" s="28">
        <v>136543703</v>
      </c>
      <c r="W20" s="24">
        <f t="shared" si="1"/>
        <v>0.6910176368181864</v>
      </c>
      <c r="X20" s="28">
        <v>61054297</v>
      </c>
      <c r="Y20" s="28">
        <v>136543703</v>
      </c>
      <c r="Z20" s="24">
        <f t="shared" si="2"/>
        <v>0.6910176368181864</v>
      </c>
      <c r="AA20" s="28">
        <v>136543703</v>
      </c>
      <c r="AB20" s="24">
        <f t="shared" si="3"/>
        <v>1</v>
      </c>
      <c r="AC20" s="24">
        <f t="shared" si="4"/>
        <v>0.6910176368181864</v>
      </c>
      <c r="AD20" s="28">
        <v>136543703</v>
      </c>
      <c r="AE20" s="28">
        <v>136543703</v>
      </c>
      <c r="AF20" s="29"/>
      <c r="AG20" s="39">
        <f t="shared" si="5"/>
        <v>0.6910176368181864</v>
      </c>
    </row>
    <row r="21" spans="1:33" s="4" customFormat="1" ht="21">
      <c r="A21" s="15"/>
      <c r="B21" s="19"/>
      <c r="C21" s="41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1" t="s">
        <v>94</v>
      </c>
      <c r="Q21" s="31">
        <f>SUM(Q18:Q20)</f>
        <v>253640000</v>
      </c>
      <c r="R21" s="31">
        <f t="shared" ref="R21:AF21" si="9">SUM(R18:R20)</f>
        <v>0</v>
      </c>
      <c r="S21" s="31">
        <f t="shared" si="9"/>
        <v>0</v>
      </c>
      <c r="T21" s="31">
        <f>SUM(T18:T20)</f>
        <v>253640000</v>
      </c>
      <c r="U21" s="31">
        <f t="shared" si="9"/>
        <v>0</v>
      </c>
      <c r="V21" s="31">
        <f>SUM(V18:V20)</f>
        <v>191075503</v>
      </c>
      <c r="W21" s="24">
        <f>V21/T21</f>
        <v>0.75333347658098093</v>
      </c>
      <c r="X21" s="31">
        <f t="shared" si="9"/>
        <v>62564497</v>
      </c>
      <c r="Y21" s="31">
        <f>SUM(Y18:Y20)</f>
        <v>161953938.63</v>
      </c>
      <c r="Z21" s="24">
        <f t="shared" si="2"/>
        <v>0.63851891905850811</v>
      </c>
      <c r="AA21" s="31">
        <f>SUM(AA18:AA20)</f>
        <v>161953938.63</v>
      </c>
      <c r="AB21" s="24">
        <f t="shared" si="3"/>
        <v>1</v>
      </c>
      <c r="AC21" s="24">
        <f t="shared" si="4"/>
        <v>0.63851891905850811</v>
      </c>
      <c r="AD21" s="31">
        <f t="shared" si="9"/>
        <v>161953938.63</v>
      </c>
      <c r="AE21" s="31">
        <f t="shared" si="9"/>
        <v>161953938.63</v>
      </c>
      <c r="AF21" s="31">
        <f t="shared" si="9"/>
        <v>0</v>
      </c>
      <c r="AG21" s="39">
        <f t="shared" si="5"/>
        <v>0.63851891905850811</v>
      </c>
    </row>
    <row r="22" spans="1:33" ht="52.5">
      <c r="A22" s="14" t="s">
        <v>33</v>
      </c>
      <c r="B22" s="18" t="s">
        <v>34</v>
      </c>
      <c r="C22" s="40" t="s">
        <v>65</v>
      </c>
      <c r="D22" s="26" t="s">
        <v>66</v>
      </c>
      <c r="E22" s="26" t="s">
        <v>67</v>
      </c>
      <c r="F22" s="26" t="s">
        <v>68</v>
      </c>
      <c r="G22" s="26" t="s">
        <v>69</v>
      </c>
      <c r="H22" s="26"/>
      <c r="I22" s="26"/>
      <c r="J22" s="26"/>
      <c r="K22" s="26"/>
      <c r="L22" s="26"/>
      <c r="M22" s="26" t="s">
        <v>38</v>
      </c>
      <c r="N22" s="26" t="s">
        <v>70</v>
      </c>
      <c r="O22" s="26" t="s">
        <v>40</v>
      </c>
      <c r="P22" s="27" t="s">
        <v>71</v>
      </c>
      <c r="Q22" s="28">
        <v>3500000000</v>
      </c>
      <c r="R22" s="28">
        <v>0</v>
      </c>
      <c r="S22" s="28">
        <v>0</v>
      </c>
      <c r="T22" s="28">
        <v>3500000000</v>
      </c>
      <c r="U22" s="28">
        <v>0</v>
      </c>
      <c r="V22" s="28">
        <v>3495000000</v>
      </c>
      <c r="W22" s="24">
        <f t="shared" si="1"/>
        <v>0.99857142857142855</v>
      </c>
      <c r="X22" s="28">
        <v>5000000</v>
      </c>
      <c r="Y22" s="28">
        <v>3381596590</v>
      </c>
      <c r="Z22" s="24">
        <f t="shared" si="2"/>
        <v>0.96617045428571424</v>
      </c>
      <c r="AA22" s="28">
        <v>3320003312.0300002</v>
      </c>
      <c r="AB22" s="24">
        <f t="shared" si="3"/>
        <v>0.9817857404540381</v>
      </c>
      <c r="AC22" s="24">
        <f t="shared" si="4"/>
        <v>0.94857237486571433</v>
      </c>
      <c r="AD22" s="28">
        <v>3320003312.0300002</v>
      </c>
      <c r="AE22" s="28">
        <v>3320003312.0300002</v>
      </c>
      <c r="AF22" s="29"/>
      <c r="AG22" s="39">
        <f t="shared" si="5"/>
        <v>0.94857237486571433</v>
      </c>
    </row>
    <row r="23" spans="1:33" ht="42">
      <c r="A23" s="14" t="s">
        <v>33</v>
      </c>
      <c r="B23" s="18" t="s">
        <v>34</v>
      </c>
      <c r="C23" s="40" t="s">
        <v>72</v>
      </c>
      <c r="D23" s="26" t="s">
        <v>66</v>
      </c>
      <c r="E23" s="26" t="s">
        <v>67</v>
      </c>
      <c r="F23" s="26" t="s">
        <v>68</v>
      </c>
      <c r="G23" s="26" t="s">
        <v>73</v>
      </c>
      <c r="H23" s="26"/>
      <c r="I23" s="26"/>
      <c r="J23" s="26"/>
      <c r="K23" s="26"/>
      <c r="L23" s="26"/>
      <c r="M23" s="26" t="s">
        <v>38</v>
      </c>
      <c r="N23" s="26" t="s">
        <v>62</v>
      </c>
      <c r="O23" s="26" t="s">
        <v>40</v>
      </c>
      <c r="P23" s="27" t="s">
        <v>74</v>
      </c>
      <c r="Q23" s="28">
        <v>21647590356</v>
      </c>
      <c r="R23" s="28">
        <v>0</v>
      </c>
      <c r="S23" s="28">
        <v>0</v>
      </c>
      <c r="T23" s="28">
        <v>21647590356</v>
      </c>
      <c r="U23" s="28">
        <v>0</v>
      </c>
      <c r="V23" s="28">
        <v>21647590356</v>
      </c>
      <c r="W23" s="24">
        <f t="shared" si="1"/>
        <v>1</v>
      </c>
      <c r="X23" s="28">
        <v>0</v>
      </c>
      <c r="Y23" s="28">
        <v>20864708835</v>
      </c>
      <c r="Z23" s="24">
        <f t="shared" si="2"/>
        <v>0.96383516557153393</v>
      </c>
      <c r="AA23" s="28">
        <v>20376170172.18</v>
      </c>
      <c r="AB23" s="24">
        <f t="shared" si="3"/>
        <v>0.97658540712533271</v>
      </c>
      <c r="AC23" s="24">
        <f t="shared" si="4"/>
        <v>0.9412673575713888</v>
      </c>
      <c r="AD23" s="28">
        <v>20376170172.18</v>
      </c>
      <c r="AE23" s="28">
        <v>20376170172.18</v>
      </c>
      <c r="AF23" s="29"/>
      <c r="AG23" s="39">
        <f t="shared" si="5"/>
        <v>0.9412673575713888</v>
      </c>
    </row>
    <row r="24" spans="1:33" ht="42">
      <c r="A24" s="14" t="s">
        <v>33</v>
      </c>
      <c r="B24" s="18" t="s">
        <v>34</v>
      </c>
      <c r="C24" s="40" t="s">
        <v>72</v>
      </c>
      <c r="D24" s="26" t="s">
        <v>66</v>
      </c>
      <c r="E24" s="26" t="s">
        <v>67</v>
      </c>
      <c r="F24" s="26" t="s">
        <v>68</v>
      </c>
      <c r="G24" s="26" t="s">
        <v>73</v>
      </c>
      <c r="H24" s="26"/>
      <c r="I24" s="26"/>
      <c r="J24" s="26"/>
      <c r="K24" s="26"/>
      <c r="L24" s="26"/>
      <c r="M24" s="26" t="s">
        <v>50</v>
      </c>
      <c r="N24" s="26" t="s">
        <v>51</v>
      </c>
      <c r="O24" s="26" t="s">
        <v>40</v>
      </c>
      <c r="P24" s="27" t="s">
        <v>74</v>
      </c>
      <c r="Q24" s="28">
        <v>4179144000</v>
      </c>
      <c r="R24" s="28">
        <v>0</v>
      </c>
      <c r="S24" s="28">
        <v>0</v>
      </c>
      <c r="T24" s="28">
        <v>4179144000</v>
      </c>
      <c r="U24" s="28">
        <v>0</v>
      </c>
      <c r="V24" s="28">
        <v>4179144000</v>
      </c>
      <c r="W24" s="24">
        <f t="shared" si="1"/>
        <v>1</v>
      </c>
      <c r="X24" s="28">
        <v>0</v>
      </c>
      <c r="Y24" s="28">
        <v>3771706972</v>
      </c>
      <c r="Z24" s="24">
        <f t="shared" si="2"/>
        <v>0.90250706173321615</v>
      </c>
      <c r="AA24" s="28">
        <v>3748263154</v>
      </c>
      <c r="AB24" s="24">
        <f t="shared" si="3"/>
        <v>0.9937842949693495</v>
      </c>
      <c r="AC24" s="24">
        <f t="shared" si="4"/>
        <v>0.89689734404940347</v>
      </c>
      <c r="AD24" s="28">
        <v>3748263154</v>
      </c>
      <c r="AE24" s="28">
        <v>3748263154</v>
      </c>
      <c r="AF24" s="29"/>
      <c r="AG24" s="39">
        <f t="shared" si="5"/>
        <v>0.89689734404940347</v>
      </c>
    </row>
    <row r="25" spans="1:33" ht="42">
      <c r="A25" s="14" t="s">
        <v>33</v>
      </c>
      <c r="B25" s="18" t="s">
        <v>34</v>
      </c>
      <c r="C25" s="40" t="s">
        <v>72</v>
      </c>
      <c r="D25" s="26" t="s">
        <v>66</v>
      </c>
      <c r="E25" s="26" t="s">
        <v>67</v>
      </c>
      <c r="F25" s="26" t="s">
        <v>68</v>
      </c>
      <c r="G25" s="26" t="s">
        <v>73</v>
      </c>
      <c r="H25" s="26"/>
      <c r="I25" s="26"/>
      <c r="J25" s="26"/>
      <c r="K25" s="26"/>
      <c r="L25" s="26"/>
      <c r="M25" s="26" t="s">
        <v>50</v>
      </c>
      <c r="N25" s="26" t="s">
        <v>75</v>
      </c>
      <c r="O25" s="26" t="s">
        <v>40</v>
      </c>
      <c r="P25" s="27" t="s">
        <v>74</v>
      </c>
      <c r="Q25" s="28">
        <v>1373265644</v>
      </c>
      <c r="R25" s="28">
        <v>0</v>
      </c>
      <c r="S25" s="28">
        <v>0</v>
      </c>
      <c r="T25" s="28">
        <v>1373265644</v>
      </c>
      <c r="U25" s="28">
        <v>0</v>
      </c>
      <c r="V25" s="28">
        <v>1373265644</v>
      </c>
      <c r="W25" s="24">
        <f t="shared" si="1"/>
        <v>1</v>
      </c>
      <c r="X25" s="28">
        <v>0</v>
      </c>
      <c r="Y25" s="28">
        <v>1373265644</v>
      </c>
      <c r="Z25" s="24">
        <f t="shared" si="2"/>
        <v>1</v>
      </c>
      <c r="AA25" s="28">
        <v>1086560741</v>
      </c>
      <c r="AB25" s="24">
        <f t="shared" si="3"/>
        <v>0.79122400370776336</v>
      </c>
      <c r="AC25" s="24">
        <f t="shared" si="4"/>
        <v>0.79122400370776336</v>
      </c>
      <c r="AD25" s="28">
        <v>1086560741</v>
      </c>
      <c r="AE25" s="28">
        <v>1086560741</v>
      </c>
      <c r="AF25" s="29"/>
      <c r="AG25" s="39">
        <f t="shared" si="5"/>
        <v>0.79122400370776336</v>
      </c>
    </row>
    <row r="26" spans="1:33" ht="31.5">
      <c r="A26" s="14" t="s">
        <v>33</v>
      </c>
      <c r="B26" s="18" t="s">
        <v>34</v>
      </c>
      <c r="C26" s="40" t="s">
        <v>76</v>
      </c>
      <c r="D26" s="26" t="s">
        <v>66</v>
      </c>
      <c r="E26" s="26" t="s">
        <v>77</v>
      </c>
      <c r="F26" s="26" t="s">
        <v>68</v>
      </c>
      <c r="G26" s="26" t="s">
        <v>69</v>
      </c>
      <c r="H26" s="26"/>
      <c r="I26" s="26"/>
      <c r="J26" s="26"/>
      <c r="K26" s="26"/>
      <c r="L26" s="26"/>
      <c r="M26" s="26" t="s">
        <v>38</v>
      </c>
      <c r="N26" s="26" t="s">
        <v>62</v>
      </c>
      <c r="O26" s="26" t="s">
        <v>40</v>
      </c>
      <c r="P26" s="27" t="s">
        <v>78</v>
      </c>
      <c r="Q26" s="28">
        <v>11300000000</v>
      </c>
      <c r="R26" s="28">
        <v>0</v>
      </c>
      <c r="S26" s="28">
        <v>0</v>
      </c>
      <c r="T26" s="28">
        <v>11300000000</v>
      </c>
      <c r="U26" s="28">
        <v>0</v>
      </c>
      <c r="V26" s="28">
        <v>11300000000</v>
      </c>
      <c r="W26" s="24">
        <f t="shared" si="1"/>
        <v>1</v>
      </c>
      <c r="X26" s="28">
        <v>0</v>
      </c>
      <c r="Y26" s="28">
        <v>11098223419.33</v>
      </c>
      <c r="Z26" s="24">
        <f t="shared" si="2"/>
        <v>0.98214366542743359</v>
      </c>
      <c r="AA26" s="28">
        <v>10947395419.33</v>
      </c>
      <c r="AB26" s="24">
        <f t="shared" si="3"/>
        <v>0.98640971673562639</v>
      </c>
      <c r="AC26" s="24">
        <f t="shared" si="4"/>
        <v>0.9687960548079646</v>
      </c>
      <c r="AD26" s="28">
        <v>10947395419.33</v>
      </c>
      <c r="AE26" s="28">
        <v>10947395419.33</v>
      </c>
      <c r="AF26" s="29"/>
      <c r="AG26" s="39">
        <f t="shared" si="5"/>
        <v>0.9687960548079646</v>
      </c>
    </row>
    <row r="27" spans="1:33" ht="63">
      <c r="A27" s="14" t="s">
        <v>33</v>
      </c>
      <c r="B27" s="18" t="s">
        <v>34</v>
      </c>
      <c r="C27" s="40" t="s">
        <v>79</v>
      </c>
      <c r="D27" s="26" t="s">
        <v>66</v>
      </c>
      <c r="E27" s="26" t="s">
        <v>77</v>
      </c>
      <c r="F27" s="26" t="s">
        <v>68</v>
      </c>
      <c r="G27" s="26" t="s">
        <v>73</v>
      </c>
      <c r="H27" s="26"/>
      <c r="I27" s="26"/>
      <c r="J27" s="26"/>
      <c r="K27" s="26"/>
      <c r="L27" s="26"/>
      <c r="M27" s="26" t="s">
        <v>38</v>
      </c>
      <c r="N27" s="26" t="s">
        <v>62</v>
      </c>
      <c r="O27" s="26" t="s">
        <v>40</v>
      </c>
      <c r="P27" s="27" t="s">
        <v>80</v>
      </c>
      <c r="Q27" s="28">
        <v>5500000000</v>
      </c>
      <c r="R27" s="28">
        <v>0</v>
      </c>
      <c r="S27" s="28">
        <v>0</v>
      </c>
      <c r="T27" s="28">
        <v>5500000000</v>
      </c>
      <c r="U27" s="28">
        <v>0</v>
      </c>
      <c r="V27" s="28">
        <v>4292906181.5</v>
      </c>
      <c r="W27" s="24">
        <f t="shared" si="1"/>
        <v>0.78052839663636364</v>
      </c>
      <c r="X27" s="28">
        <v>1207093818.5</v>
      </c>
      <c r="Y27" s="28">
        <v>4114908814.1100001</v>
      </c>
      <c r="Z27" s="24">
        <f t="shared" si="2"/>
        <v>0.74816523892909093</v>
      </c>
      <c r="AA27" s="28">
        <v>3737051627.5</v>
      </c>
      <c r="AB27" s="24">
        <f t="shared" si="3"/>
        <v>0.90817361849809897</v>
      </c>
      <c r="AC27" s="24">
        <f t="shared" si="4"/>
        <v>0.67946393227272728</v>
      </c>
      <c r="AD27" s="28">
        <v>3737051627.5</v>
      </c>
      <c r="AE27" s="28">
        <v>3737051627.5</v>
      </c>
      <c r="AF27" s="29"/>
      <c r="AG27" s="39">
        <f t="shared" si="5"/>
        <v>0.67946393227272728</v>
      </c>
    </row>
    <row r="28" spans="1:33" ht="42">
      <c r="A28" s="14" t="s">
        <v>33</v>
      </c>
      <c r="B28" s="18" t="s">
        <v>34</v>
      </c>
      <c r="C28" s="40" t="s">
        <v>81</v>
      </c>
      <c r="D28" s="26" t="s">
        <v>66</v>
      </c>
      <c r="E28" s="26" t="s">
        <v>82</v>
      </c>
      <c r="F28" s="26" t="s">
        <v>68</v>
      </c>
      <c r="G28" s="26" t="s">
        <v>83</v>
      </c>
      <c r="H28" s="26"/>
      <c r="I28" s="26"/>
      <c r="J28" s="26"/>
      <c r="K28" s="26"/>
      <c r="L28" s="26"/>
      <c r="M28" s="26" t="s">
        <v>38</v>
      </c>
      <c r="N28" s="26" t="s">
        <v>70</v>
      </c>
      <c r="O28" s="26" t="s">
        <v>40</v>
      </c>
      <c r="P28" s="27" t="s">
        <v>84</v>
      </c>
      <c r="Q28" s="28">
        <v>3551606291</v>
      </c>
      <c r="R28" s="28">
        <v>0</v>
      </c>
      <c r="S28" s="28">
        <v>0</v>
      </c>
      <c r="T28" s="28">
        <v>3551606291</v>
      </c>
      <c r="U28" s="28">
        <v>0</v>
      </c>
      <c r="V28" s="28">
        <v>3551606291</v>
      </c>
      <c r="W28" s="24">
        <f t="shared" si="1"/>
        <v>1</v>
      </c>
      <c r="X28" s="28">
        <v>0</v>
      </c>
      <c r="Y28" s="28">
        <v>3041836959.6300001</v>
      </c>
      <c r="Z28" s="24">
        <f t="shared" si="2"/>
        <v>0.85646795010421384</v>
      </c>
      <c r="AA28" s="28">
        <v>2779504568.1399999</v>
      </c>
      <c r="AB28" s="24">
        <f t="shared" si="3"/>
        <v>0.91375856268052269</v>
      </c>
      <c r="AC28" s="24">
        <f t="shared" si="4"/>
        <v>0.78260492306916007</v>
      </c>
      <c r="AD28" s="28">
        <v>2779504568.1399999</v>
      </c>
      <c r="AE28" s="28">
        <v>2779504568.1399999</v>
      </c>
      <c r="AF28" s="29"/>
      <c r="AG28" s="39">
        <f t="shared" si="5"/>
        <v>0.78260492306916007</v>
      </c>
    </row>
    <row r="29" spans="1:33" s="4" customFormat="1">
      <c r="A29" s="15"/>
      <c r="B29" s="19"/>
      <c r="C29" s="41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21" t="s">
        <v>95</v>
      </c>
      <c r="Q29" s="31">
        <f>SUM(Q22:Q28)</f>
        <v>51051606291</v>
      </c>
      <c r="R29" s="31">
        <f t="shared" ref="R29:AD29" si="10">SUM(R22:R28)</f>
        <v>0</v>
      </c>
      <c r="S29" s="31">
        <f t="shared" si="10"/>
        <v>0</v>
      </c>
      <c r="T29" s="31">
        <f t="shared" si="10"/>
        <v>51051606291</v>
      </c>
      <c r="U29" s="31">
        <f t="shared" si="10"/>
        <v>0</v>
      </c>
      <c r="V29" s="31">
        <f>SUM(V22:V28)</f>
        <v>49839512472.5</v>
      </c>
      <c r="W29" s="24">
        <f>V29/T29</f>
        <v>0.97625747931238582</v>
      </c>
      <c r="X29" s="31">
        <f t="shared" si="10"/>
        <v>1212093818.5</v>
      </c>
      <c r="Y29" s="31">
        <f>SUM(Y22:Y28)</f>
        <v>47646247234.07</v>
      </c>
      <c r="Z29" s="24">
        <f t="shared" si="2"/>
        <v>0.93329575101870321</v>
      </c>
      <c r="AA29" s="31">
        <f>SUM(AA22:AA28)</f>
        <v>45994948994.18</v>
      </c>
      <c r="AB29" s="24">
        <f t="shared" si="3"/>
        <v>0.96534253302725548</v>
      </c>
      <c r="AC29" s="24">
        <f t="shared" si="4"/>
        <v>0.90095008435196977</v>
      </c>
      <c r="AD29" s="31">
        <f t="shared" si="10"/>
        <v>45994948994.18</v>
      </c>
      <c r="AE29" s="31">
        <f>SUM(AE22:AE28)</f>
        <v>45994948994.18</v>
      </c>
      <c r="AF29" s="32"/>
      <c r="AG29" s="39">
        <f t="shared" si="5"/>
        <v>0.90095008435196977</v>
      </c>
    </row>
    <row r="30" spans="1:33" s="4" customFormat="1" ht="15" thickBot="1">
      <c r="A30" s="15" t="s">
        <v>1</v>
      </c>
      <c r="B30" s="19" t="s">
        <v>1</v>
      </c>
      <c r="C30" s="42" t="s">
        <v>1</v>
      </c>
      <c r="D30" s="43" t="s">
        <v>1</v>
      </c>
      <c r="E30" s="43" t="s">
        <v>1</v>
      </c>
      <c r="F30" s="43" t="s">
        <v>1</v>
      </c>
      <c r="G30" s="43" t="s">
        <v>1</v>
      </c>
      <c r="H30" s="43" t="s">
        <v>1</v>
      </c>
      <c r="I30" s="43" t="s">
        <v>1</v>
      </c>
      <c r="J30" s="43" t="s">
        <v>1</v>
      </c>
      <c r="K30" s="43" t="s">
        <v>1</v>
      </c>
      <c r="L30" s="43" t="s">
        <v>1</v>
      </c>
      <c r="M30" s="43" t="s">
        <v>1</v>
      </c>
      <c r="N30" s="43" t="s">
        <v>1</v>
      </c>
      <c r="O30" s="43" t="s">
        <v>1</v>
      </c>
      <c r="P30" s="44" t="s">
        <v>96</v>
      </c>
      <c r="Q30" s="45">
        <v>64865478291</v>
      </c>
      <c r="R30" s="45">
        <v>1487000000</v>
      </c>
      <c r="S30" s="45">
        <v>104000000</v>
      </c>
      <c r="T30" s="45">
        <v>66248478291</v>
      </c>
      <c r="U30" s="45">
        <v>0</v>
      </c>
      <c r="V30" s="45">
        <v>64284976978.940002</v>
      </c>
      <c r="W30" s="46">
        <f t="shared" si="1"/>
        <v>0.970361563575314</v>
      </c>
      <c r="X30" s="45">
        <v>1963501312.0599999</v>
      </c>
      <c r="Y30" s="45">
        <v>61632907022.489998</v>
      </c>
      <c r="Z30" s="46">
        <f t="shared" si="2"/>
        <v>0.93032939944317128</v>
      </c>
      <c r="AA30" s="45">
        <v>59926457029.099998</v>
      </c>
      <c r="AB30" s="46">
        <f t="shared" si="3"/>
        <v>0.97231268041977459</v>
      </c>
      <c r="AC30" s="46">
        <f t="shared" si="4"/>
        <v>0.90457107204590903</v>
      </c>
      <c r="AD30" s="45">
        <v>59926457029.099998</v>
      </c>
      <c r="AE30" s="45">
        <v>59926457029.099998</v>
      </c>
      <c r="AF30" s="47"/>
      <c r="AG30" s="48">
        <f t="shared" si="5"/>
        <v>0.90457107204590903</v>
      </c>
    </row>
    <row r="31" spans="1:33">
      <c r="A31" s="6" t="s">
        <v>1</v>
      </c>
      <c r="B31" s="7" t="s">
        <v>1</v>
      </c>
      <c r="C31" s="8" t="s">
        <v>1</v>
      </c>
      <c r="D31" s="6" t="s">
        <v>1</v>
      </c>
      <c r="E31" s="6" t="s">
        <v>1</v>
      </c>
      <c r="F31" s="6" t="s">
        <v>1</v>
      </c>
      <c r="G31" s="6" t="s">
        <v>1</v>
      </c>
      <c r="H31" s="6" t="s">
        <v>1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6" t="s">
        <v>1</v>
      </c>
      <c r="O31" s="6" t="s">
        <v>1</v>
      </c>
      <c r="P31" s="9" t="s">
        <v>1</v>
      </c>
      <c r="Q31" s="10"/>
      <c r="R31" s="11" t="s">
        <v>1</v>
      </c>
      <c r="S31" s="11" t="s">
        <v>1</v>
      </c>
      <c r="T31" s="11" t="s">
        <v>1</v>
      </c>
      <c r="U31" s="11" t="s">
        <v>1</v>
      </c>
      <c r="V31" s="11" t="s">
        <v>1</v>
      </c>
      <c r="W31" s="11"/>
      <c r="X31" s="11" t="s">
        <v>1</v>
      </c>
      <c r="Y31" s="11" t="s">
        <v>1</v>
      </c>
      <c r="Z31" s="11"/>
      <c r="AA31" s="11" t="s">
        <v>1</v>
      </c>
      <c r="AB31" s="11"/>
      <c r="AC31" s="11"/>
      <c r="AD31" s="11" t="s">
        <v>1</v>
      </c>
      <c r="AE31" s="11" t="s">
        <v>1</v>
      </c>
    </row>
    <row r="32" spans="1:33" ht="34" customHeight="1"/>
  </sheetData>
  <mergeCells count="7">
    <mergeCell ref="C5:AG5"/>
    <mergeCell ref="C1:Q4"/>
    <mergeCell ref="R1:AA2"/>
    <mergeCell ref="AB1:AG1"/>
    <mergeCell ref="AB2:AG3"/>
    <mergeCell ref="R3:AA4"/>
    <mergeCell ref="AB4:AG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YERY SAMIRA GIL</cp:lastModifiedBy>
  <dcterms:modified xsi:type="dcterms:W3CDTF">2023-01-24T16:58:50Z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