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y.gil\Documents\EJECUCION\31-OCT\"/>
    </mc:Choice>
  </mc:AlternateContent>
  <bookViews>
    <workbookView xWindow="0" yWindow="0" windowWidth="28800" windowHeight="1233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G30" i="1" l="1"/>
  <c r="AC30" i="1"/>
  <c r="AB30" i="1"/>
  <c r="Z30" i="1"/>
  <c r="W30" i="1"/>
  <c r="AF29" i="1"/>
  <c r="AE29" i="1"/>
  <c r="AD29" i="1"/>
  <c r="AB29" i="1"/>
  <c r="AA29" i="1"/>
  <c r="Y29" i="1"/>
  <c r="Z29" i="1" s="1"/>
  <c r="X29" i="1"/>
  <c r="V29" i="1"/>
  <c r="W29" i="1" s="1"/>
  <c r="U29" i="1"/>
  <c r="T29" i="1"/>
  <c r="AC29" i="1" s="1"/>
  <c r="S29" i="1"/>
  <c r="R29" i="1"/>
  <c r="Q29" i="1"/>
  <c r="AG28" i="1"/>
  <c r="AC28" i="1"/>
  <c r="AB28" i="1"/>
  <c r="Z28" i="1"/>
  <c r="W28" i="1"/>
  <c r="AG27" i="1"/>
  <c r="AC27" i="1"/>
  <c r="AB27" i="1"/>
  <c r="Z27" i="1"/>
  <c r="W27" i="1"/>
  <c r="AG26" i="1"/>
  <c r="AC26" i="1"/>
  <c r="AB26" i="1"/>
  <c r="Z26" i="1"/>
  <c r="W26" i="1"/>
  <c r="AG25" i="1"/>
  <c r="AC25" i="1"/>
  <c r="AB25" i="1"/>
  <c r="Z25" i="1"/>
  <c r="W25" i="1"/>
  <c r="AG24" i="1"/>
  <c r="AC24" i="1"/>
  <c r="AB24" i="1"/>
  <c r="Z24" i="1"/>
  <c r="W24" i="1"/>
  <c r="AG23" i="1"/>
  <c r="AC23" i="1"/>
  <c r="AB23" i="1"/>
  <c r="Z23" i="1"/>
  <c r="W23" i="1"/>
  <c r="AG22" i="1"/>
  <c r="AC22" i="1"/>
  <c r="AB22" i="1"/>
  <c r="Z22" i="1"/>
  <c r="W22" i="1"/>
  <c r="AG21" i="1"/>
  <c r="AF21" i="1"/>
  <c r="AE21" i="1"/>
  <c r="AD21" i="1"/>
  <c r="AA21" i="1"/>
  <c r="Y21" i="1"/>
  <c r="AB21" i="1" s="1"/>
  <c r="X21" i="1"/>
  <c r="V21" i="1"/>
  <c r="W21" i="1" s="1"/>
  <c r="U21" i="1"/>
  <c r="T21" i="1"/>
  <c r="AC21" i="1" s="1"/>
  <c r="S21" i="1"/>
  <c r="R21" i="1"/>
  <c r="Q21" i="1"/>
  <c r="AG20" i="1"/>
  <c r="AC20" i="1"/>
  <c r="AB20" i="1"/>
  <c r="Z20" i="1"/>
  <c r="W20" i="1"/>
  <c r="AG19" i="1"/>
  <c r="AC19" i="1"/>
  <c r="AB19" i="1"/>
  <c r="Z19" i="1"/>
  <c r="W19" i="1"/>
  <c r="AG18" i="1"/>
  <c r="AC18" i="1"/>
  <c r="AB18" i="1"/>
  <c r="Z18" i="1"/>
  <c r="W18" i="1"/>
  <c r="AG17" i="1"/>
  <c r="AF17" i="1"/>
  <c r="AE17" i="1"/>
  <c r="AD17" i="1"/>
  <c r="AA17" i="1"/>
  <c r="Y17" i="1"/>
  <c r="AB17" i="1" s="1"/>
  <c r="X17" i="1"/>
  <c r="V17" i="1"/>
  <c r="W17" i="1" s="1"/>
  <c r="U17" i="1"/>
  <c r="T17" i="1"/>
  <c r="AC17" i="1" s="1"/>
  <c r="S17" i="1"/>
  <c r="R17" i="1"/>
  <c r="Q17" i="1"/>
  <c r="AG16" i="1"/>
  <c r="AC16" i="1"/>
  <c r="AB16" i="1"/>
  <c r="Z16" i="1"/>
  <c r="W16" i="1"/>
  <c r="AF15" i="1"/>
  <c r="AF8" i="1" s="1"/>
  <c r="AE15" i="1"/>
  <c r="AE8" i="1" s="1"/>
  <c r="AD15" i="1"/>
  <c r="AD8" i="1" s="1"/>
  <c r="AA15" i="1"/>
  <c r="AC15" i="1" s="1"/>
  <c r="Z15" i="1"/>
  <c r="Y15" i="1"/>
  <c r="X15" i="1"/>
  <c r="X8" i="1" s="1"/>
  <c r="V15" i="1"/>
  <c r="W15" i="1" s="1"/>
  <c r="U15" i="1"/>
  <c r="T15" i="1"/>
  <c r="S15" i="1"/>
  <c r="R15" i="1"/>
  <c r="Q15" i="1"/>
  <c r="AG14" i="1"/>
  <c r="AC14" i="1"/>
  <c r="AB14" i="1"/>
  <c r="Z14" i="1"/>
  <c r="W14" i="1"/>
  <c r="AG13" i="1"/>
  <c r="AC13" i="1"/>
  <c r="AB13" i="1"/>
  <c r="Z13" i="1"/>
  <c r="W13" i="1"/>
  <c r="AG12" i="1"/>
  <c r="AF12" i="1"/>
  <c r="AE12" i="1"/>
  <c r="AD12" i="1"/>
  <c r="AC12" i="1"/>
  <c r="AA12" i="1"/>
  <c r="AB12" i="1" s="1"/>
  <c r="Y12" i="1"/>
  <c r="Z12" i="1" s="1"/>
  <c r="X12" i="1"/>
  <c r="V12" i="1"/>
  <c r="W12" i="1" s="1"/>
  <c r="U12" i="1"/>
  <c r="T12" i="1"/>
  <c r="S12" i="1"/>
  <c r="R12" i="1"/>
  <c r="R8" i="1" s="1"/>
  <c r="Q12" i="1"/>
  <c r="AG11" i="1"/>
  <c r="AC11" i="1"/>
  <c r="AB11" i="1"/>
  <c r="Z11" i="1"/>
  <c r="W11" i="1"/>
  <c r="AG10" i="1"/>
  <c r="AC10" i="1"/>
  <c r="AB10" i="1"/>
  <c r="Z10" i="1"/>
  <c r="W10" i="1"/>
  <c r="AG9" i="1"/>
  <c r="AC9" i="1"/>
  <c r="AB9" i="1"/>
  <c r="Z9" i="1"/>
  <c r="W9" i="1"/>
  <c r="AA8" i="1"/>
  <c r="AB8" i="1" s="1"/>
  <c r="Y8" i="1"/>
  <c r="U8" i="1"/>
  <c r="S8" i="1"/>
  <c r="Q8" i="1"/>
  <c r="AG8" i="1" l="1"/>
  <c r="Z8" i="1"/>
  <c r="Z17" i="1"/>
  <c r="Z21" i="1"/>
  <c r="T8" i="1"/>
  <c r="AC8" i="1" s="1"/>
  <c r="AG15" i="1"/>
  <c r="AB15" i="1"/>
  <c r="V8" i="1"/>
  <c r="W8" i="1" s="1"/>
  <c r="AG29" i="1"/>
</calcChain>
</file>

<file path=xl/sharedStrings.xml><?xml version="1.0" encoding="utf-8"?>
<sst xmlns="http://schemas.openxmlformats.org/spreadsheetml/2006/main" count="198" uniqueCount="97">
  <si>
    <t>Año Fiscal:</t>
  </si>
  <si>
    <t/>
  </si>
  <si>
    <t>Vigencia:</t>
  </si>
  <si>
    <t>Actual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</si>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</sst>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8" fillId="0" borderId="22" xfId="0" applyNumberFormat="1" applyFont="1" applyFill="1" applyBorder="1" applyAlignment="1">
      <alignment vertical="center" wrapText="1" readingOrder="1"/>
    </xf>
    <xf numFmtId="0" fontId="8" fillId="0" borderId="17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7" fontId="8" fillId="0" borderId="2" xfId="0" applyNumberFormat="1" applyFont="1" applyFill="1" applyBorder="1" applyAlignment="1">
      <alignment horizontal="center" vertical="center" wrapText="1" readingOrder="1"/>
    </xf>
    <xf numFmtId="9" fontId="8" fillId="0" borderId="2" xfId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10" fillId="0" borderId="2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7795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showGridLines="0" tabSelected="1" topLeftCell="C1" workbookViewId="0">
      <selection activeCell="C6" sqref="C6"/>
    </sheetView>
  </sheetViews>
  <sheetFormatPr baseColWidth="10" defaultRowHeight="15"/>
  <cols>
    <col min="1" max="1" width="13.42578125" hidden="1" customWidth="1"/>
    <col min="2" max="2" width="27" hidden="1" customWidth="1"/>
    <col min="3" max="3" width="13" customWidth="1"/>
    <col min="4" max="11" width="5.42578125" hidden="1" customWidth="1"/>
    <col min="12" max="12" width="7" hidden="1" customWidth="1"/>
    <col min="13" max="13" width="9.5703125" hidden="1" customWidth="1"/>
    <col min="14" max="15" width="6.85546875" customWidth="1"/>
    <col min="16" max="16" width="27.5703125" customWidth="1"/>
    <col min="17" max="22" width="16" customWidth="1"/>
    <col min="23" max="23" width="16" hidden="1" customWidth="1"/>
    <col min="24" max="24" width="15.140625" customWidth="1"/>
    <col min="25" max="25" width="16" customWidth="1"/>
    <col min="26" max="26" width="8.85546875" customWidth="1"/>
    <col min="27" max="27" width="16" customWidth="1"/>
    <col min="28" max="29" width="9.7109375" customWidth="1"/>
    <col min="30" max="30" width="16" hidden="1" customWidth="1"/>
    <col min="31" max="31" width="16" customWidth="1"/>
    <col min="32" max="32" width="0" hidden="1" customWidth="1"/>
    <col min="33" max="33" width="8.42578125" customWidth="1"/>
  </cols>
  <sheetData>
    <row r="1" spans="1:33" ht="15" customHeight="1"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5"/>
      <c r="R1" s="25" t="s">
        <v>91</v>
      </c>
      <c r="S1" s="26"/>
      <c r="T1" s="26"/>
      <c r="U1" s="26"/>
      <c r="V1" s="26"/>
      <c r="W1" s="26"/>
      <c r="X1" s="26"/>
      <c r="Y1" s="26"/>
      <c r="Z1" s="26"/>
      <c r="AA1" s="26"/>
      <c r="AB1" s="19" t="s">
        <v>92</v>
      </c>
      <c r="AC1" s="20"/>
      <c r="AD1" s="20"/>
      <c r="AE1" s="20"/>
      <c r="AF1" s="20"/>
      <c r="AG1" s="21"/>
    </row>
    <row r="2" spans="1:33"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6"/>
      <c r="R2" s="37"/>
      <c r="S2" s="38"/>
      <c r="T2" s="38"/>
      <c r="U2" s="38"/>
      <c r="V2" s="38"/>
      <c r="W2" s="38"/>
      <c r="X2" s="38"/>
      <c r="Y2" s="38"/>
      <c r="Z2" s="38"/>
      <c r="AA2" s="38"/>
      <c r="AB2" s="22" t="s">
        <v>93</v>
      </c>
      <c r="AC2" s="23"/>
      <c r="AD2" s="23"/>
      <c r="AE2" s="23"/>
      <c r="AF2" s="23"/>
      <c r="AG2" s="24"/>
    </row>
    <row r="3" spans="1:33" ht="15" customHeight="1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6"/>
      <c r="R3" s="25" t="s">
        <v>94</v>
      </c>
      <c r="S3" s="26"/>
      <c r="T3" s="26"/>
      <c r="U3" s="26"/>
      <c r="V3" s="26"/>
      <c r="W3" s="26"/>
      <c r="X3" s="26"/>
      <c r="Y3" s="26"/>
      <c r="Z3" s="26"/>
      <c r="AA3" s="26"/>
      <c r="AB3" s="22"/>
      <c r="AC3" s="23"/>
      <c r="AD3" s="23"/>
      <c r="AE3" s="23"/>
      <c r="AF3" s="23"/>
      <c r="AG3" s="24"/>
    </row>
    <row r="4" spans="1:33" ht="15.75" customHeight="1" thickBot="1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6"/>
      <c r="R4" s="27"/>
      <c r="S4" s="28"/>
      <c r="T4" s="28"/>
      <c r="U4" s="28"/>
      <c r="V4" s="28"/>
      <c r="W4" s="28"/>
      <c r="X4" s="28"/>
      <c r="Y4" s="28"/>
      <c r="Z4" s="28"/>
      <c r="AA4" s="28"/>
      <c r="AB4" s="29" t="s">
        <v>95</v>
      </c>
      <c r="AC4" s="30"/>
      <c r="AD4" s="30"/>
      <c r="AE4" s="30"/>
      <c r="AF4" s="30"/>
      <c r="AG4" s="31"/>
    </row>
    <row r="5" spans="1:33" ht="33" customHeight="1" thickBot="1">
      <c r="A5" s="9" t="s">
        <v>0</v>
      </c>
      <c r="B5" s="10"/>
      <c r="C5" s="32" t="s">
        <v>96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ht="15.75" thickBot="1">
      <c r="A6" s="1" t="s">
        <v>2</v>
      </c>
      <c r="B6" s="1" t="s">
        <v>3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8"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  <c r="P7" s="3" t="s">
        <v>17</v>
      </c>
      <c r="Q7" s="3" t="s">
        <v>18</v>
      </c>
      <c r="R7" s="3" t="s">
        <v>19</v>
      </c>
      <c r="S7" s="3" t="s">
        <v>20</v>
      </c>
      <c r="T7" s="3" t="s">
        <v>21</v>
      </c>
      <c r="U7" s="3" t="s">
        <v>22</v>
      </c>
      <c r="V7" s="3" t="s">
        <v>23</v>
      </c>
      <c r="W7" s="13" t="s">
        <v>86</v>
      </c>
      <c r="X7" s="3" t="s">
        <v>24</v>
      </c>
      <c r="Y7" s="3" t="s">
        <v>25</v>
      </c>
      <c r="Z7" s="13" t="s">
        <v>87</v>
      </c>
      <c r="AA7" s="3" t="s">
        <v>26</v>
      </c>
      <c r="AB7" s="13" t="s">
        <v>88</v>
      </c>
      <c r="AC7" s="13" t="s">
        <v>89</v>
      </c>
      <c r="AD7" s="3" t="s">
        <v>27</v>
      </c>
      <c r="AE7" s="3" t="s">
        <v>28</v>
      </c>
      <c r="AF7" s="4"/>
      <c r="AG7" s="13" t="s">
        <v>90</v>
      </c>
    </row>
    <row r="8" spans="1:3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 t="s">
        <v>79</v>
      </c>
      <c r="Q8" s="14">
        <f>Q12+Q15+Q17+Q21</f>
        <v>13813872000</v>
      </c>
      <c r="R8" s="14">
        <f t="shared" ref="R8:AF8" si="0">R12+R15+R17+R21</f>
        <v>0</v>
      </c>
      <c r="S8" s="14">
        <f t="shared" si="0"/>
        <v>0</v>
      </c>
      <c r="T8" s="14">
        <f t="shared" si="0"/>
        <v>13813872000</v>
      </c>
      <c r="U8" s="14">
        <f t="shared" si="0"/>
        <v>0</v>
      </c>
      <c r="V8" s="14">
        <f t="shared" si="0"/>
        <v>13733202574.700001</v>
      </c>
      <c r="W8" s="15">
        <f>V8/T8</f>
        <v>0.99416025967954536</v>
      </c>
      <c r="X8" s="14">
        <f t="shared" si="0"/>
        <v>80669425.299999997</v>
      </c>
      <c r="Y8" s="14">
        <f t="shared" si="0"/>
        <v>11463840327.92</v>
      </c>
      <c r="Z8" s="15">
        <f>Y8/T8</f>
        <v>0.82987885857926003</v>
      </c>
      <c r="AA8" s="14">
        <f t="shared" si="0"/>
        <v>10904704616.85</v>
      </c>
      <c r="AB8" s="15">
        <f>AA8/Y8</f>
        <v>0.95122614280414974</v>
      </c>
      <c r="AC8" s="15">
        <f>AA8/T8</f>
        <v>0.78940246564105998</v>
      </c>
      <c r="AD8" s="14">
        <f t="shared" si="0"/>
        <v>10904704616.85</v>
      </c>
      <c r="AE8" s="14">
        <f t="shared" si="0"/>
        <v>10904704616.85</v>
      </c>
      <c r="AF8" s="14">
        <f t="shared" si="0"/>
        <v>0</v>
      </c>
      <c r="AG8" s="15">
        <f>AE8/T8</f>
        <v>0.78940246564105998</v>
      </c>
    </row>
    <row r="9" spans="1:33">
      <c r="C9" s="16" t="s">
        <v>29</v>
      </c>
      <c r="D9" s="5" t="s">
        <v>30</v>
      </c>
      <c r="E9" s="5" t="s">
        <v>31</v>
      </c>
      <c r="F9" s="5" t="s">
        <v>31</v>
      </c>
      <c r="G9" s="5" t="s">
        <v>31</v>
      </c>
      <c r="H9" s="5"/>
      <c r="I9" s="5"/>
      <c r="J9" s="5"/>
      <c r="K9" s="5"/>
      <c r="L9" s="5"/>
      <c r="M9" s="5" t="s">
        <v>32</v>
      </c>
      <c r="N9" s="5" t="s">
        <v>33</v>
      </c>
      <c r="O9" s="5" t="s">
        <v>34</v>
      </c>
      <c r="P9" s="6" t="s">
        <v>35</v>
      </c>
      <c r="Q9" s="7">
        <v>6999620000</v>
      </c>
      <c r="R9" s="7">
        <v>0</v>
      </c>
      <c r="S9" s="7">
        <v>0</v>
      </c>
      <c r="T9" s="7">
        <v>6999620000</v>
      </c>
      <c r="U9" s="7">
        <v>0</v>
      </c>
      <c r="V9" s="7">
        <v>6999620000</v>
      </c>
      <c r="W9" s="15">
        <f t="shared" ref="W9:W30" si="1">V9/T9</f>
        <v>1</v>
      </c>
      <c r="X9" s="7">
        <v>0</v>
      </c>
      <c r="Y9" s="7">
        <v>5911732946.5799999</v>
      </c>
      <c r="Z9" s="15">
        <f t="shared" ref="Z9:Z30" si="2">Y9/T9</f>
        <v>0.84457912666401891</v>
      </c>
      <c r="AA9" s="7">
        <v>5901330695.5799999</v>
      </c>
      <c r="AB9" s="15">
        <f t="shared" ref="AB9:AB30" si="3">AA9/Y9</f>
        <v>0.99824040580080364</v>
      </c>
      <c r="AC9" s="15">
        <f t="shared" ref="AC9:AC30" si="4">AA9/T9</f>
        <v>0.84309301013197857</v>
      </c>
      <c r="AD9" s="7">
        <v>5901330695.5799999</v>
      </c>
      <c r="AE9" s="7">
        <v>5901330695.5799999</v>
      </c>
      <c r="AF9" s="4"/>
      <c r="AG9" s="15">
        <f t="shared" ref="AG9:AG30" si="5">AE9/T9</f>
        <v>0.84309301013197857</v>
      </c>
    </row>
    <row r="10" spans="1:33" ht="22.5">
      <c r="C10" s="16" t="s">
        <v>36</v>
      </c>
      <c r="D10" s="5" t="s">
        <v>30</v>
      </c>
      <c r="E10" s="5" t="s">
        <v>31</v>
      </c>
      <c r="F10" s="5" t="s">
        <v>31</v>
      </c>
      <c r="G10" s="5" t="s">
        <v>37</v>
      </c>
      <c r="H10" s="5"/>
      <c r="I10" s="5"/>
      <c r="J10" s="5"/>
      <c r="K10" s="5"/>
      <c r="L10" s="5"/>
      <c r="M10" s="5" t="s">
        <v>32</v>
      </c>
      <c r="N10" s="5" t="s">
        <v>33</v>
      </c>
      <c r="O10" s="5" t="s">
        <v>34</v>
      </c>
      <c r="P10" s="6" t="s">
        <v>38</v>
      </c>
      <c r="Q10" s="7">
        <v>2557961000</v>
      </c>
      <c r="R10" s="7">
        <v>0</v>
      </c>
      <c r="S10" s="7">
        <v>0</v>
      </c>
      <c r="T10" s="7">
        <v>2557961000</v>
      </c>
      <c r="U10" s="7">
        <v>0</v>
      </c>
      <c r="V10" s="7">
        <v>2557961000</v>
      </c>
      <c r="W10" s="15">
        <f t="shared" si="1"/>
        <v>1</v>
      </c>
      <c r="X10" s="7">
        <v>0</v>
      </c>
      <c r="Y10" s="7">
        <v>2031581192.8499999</v>
      </c>
      <c r="Z10" s="15">
        <f t="shared" si="2"/>
        <v>0.79421898647008293</v>
      </c>
      <c r="AA10" s="7">
        <v>2023056660.8499999</v>
      </c>
      <c r="AB10" s="15">
        <f t="shared" si="3"/>
        <v>0.99580399147717968</v>
      </c>
      <c r="AC10" s="15">
        <f t="shared" si="4"/>
        <v>0.79088643683386883</v>
      </c>
      <c r="AD10" s="7">
        <v>2023056660.8499999</v>
      </c>
      <c r="AE10" s="7">
        <v>2023056660.8499999</v>
      </c>
      <c r="AF10" s="4"/>
      <c r="AG10" s="15">
        <f t="shared" si="5"/>
        <v>0.79088643683386883</v>
      </c>
    </row>
    <row r="11" spans="1:33" ht="33.75">
      <c r="C11" s="16" t="s">
        <v>39</v>
      </c>
      <c r="D11" s="5" t="s">
        <v>30</v>
      </c>
      <c r="E11" s="5" t="s">
        <v>31</v>
      </c>
      <c r="F11" s="5" t="s">
        <v>31</v>
      </c>
      <c r="G11" s="5" t="s">
        <v>40</v>
      </c>
      <c r="H11" s="5"/>
      <c r="I11" s="5"/>
      <c r="J11" s="5"/>
      <c r="K11" s="5"/>
      <c r="L11" s="5"/>
      <c r="M11" s="5" t="s">
        <v>32</v>
      </c>
      <c r="N11" s="5" t="s">
        <v>33</v>
      </c>
      <c r="O11" s="5" t="s">
        <v>34</v>
      </c>
      <c r="P11" s="6" t="s">
        <v>41</v>
      </c>
      <c r="Q11" s="7">
        <v>1357076000</v>
      </c>
      <c r="R11" s="7">
        <v>0</v>
      </c>
      <c r="S11" s="7">
        <v>0</v>
      </c>
      <c r="T11" s="7">
        <v>1357076000</v>
      </c>
      <c r="U11" s="7">
        <v>0</v>
      </c>
      <c r="V11" s="7">
        <v>1357076000</v>
      </c>
      <c r="W11" s="15">
        <f t="shared" si="1"/>
        <v>1</v>
      </c>
      <c r="X11" s="7">
        <v>0</v>
      </c>
      <c r="Y11" s="7">
        <v>1007335552.51</v>
      </c>
      <c r="Z11" s="15">
        <f t="shared" si="2"/>
        <v>0.74228381646274788</v>
      </c>
      <c r="AA11" s="7">
        <v>1003309140.51</v>
      </c>
      <c r="AB11" s="15">
        <f t="shared" si="3"/>
        <v>0.99600290887185772</v>
      </c>
      <c r="AC11" s="15">
        <f t="shared" si="4"/>
        <v>0.73931684040540102</v>
      </c>
      <c r="AD11" s="7">
        <v>1003309140.51</v>
      </c>
      <c r="AE11" s="7">
        <v>1003309140.51</v>
      </c>
      <c r="AF11" s="4"/>
      <c r="AG11" s="15">
        <f t="shared" si="5"/>
        <v>0.73931684040540102</v>
      </c>
    </row>
    <row r="12" spans="1:33"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80</v>
      </c>
      <c r="Q12" s="8">
        <f>SUM(Q9:Q11)</f>
        <v>10914657000</v>
      </c>
      <c r="R12" s="8">
        <f t="shared" ref="R12:AF12" si="6">SUM(R9:R11)</f>
        <v>0</v>
      </c>
      <c r="S12" s="8">
        <f t="shared" si="6"/>
        <v>0</v>
      </c>
      <c r="T12" s="8">
        <f t="shared" si="6"/>
        <v>10914657000</v>
      </c>
      <c r="U12" s="8">
        <f t="shared" si="6"/>
        <v>0</v>
      </c>
      <c r="V12" s="8">
        <f t="shared" si="6"/>
        <v>10914657000</v>
      </c>
      <c r="W12" s="15">
        <f t="shared" si="1"/>
        <v>1</v>
      </c>
      <c r="X12" s="8">
        <f t="shared" si="6"/>
        <v>0</v>
      </c>
      <c r="Y12" s="8">
        <f t="shared" si="6"/>
        <v>8950649691.9400005</v>
      </c>
      <c r="Z12" s="15">
        <f t="shared" si="2"/>
        <v>0.82005780776619919</v>
      </c>
      <c r="AA12" s="8">
        <f t="shared" si="6"/>
        <v>8927696496.9400005</v>
      </c>
      <c r="AB12" s="15">
        <f t="shared" si="3"/>
        <v>0.99743558336098559</v>
      </c>
      <c r="AC12" s="15">
        <f t="shared" si="4"/>
        <v>0.81795483787900991</v>
      </c>
      <c r="AD12" s="8">
        <f t="shared" si="6"/>
        <v>8927696496.9400005</v>
      </c>
      <c r="AE12" s="8">
        <f t="shared" si="6"/>
        <v>8927696496.9400005</v>
      </c>
      <c r="AF12" s="8">
        <f t="shared" si="6"/>
        <v>0</v>
      </c>
      <c r="AG12" s="15">
        <f t="shared" si="5"/>
        <v>0.81795483787900991</v>
      </c>
    </row>
    <row r="13" spans="1:33" ht="22.5">
      <c r="C13" s="16" t="s">
        <v>42</v>
      </c>
      <c r="D13" s="5" t="s">
        <v>30</v>
      </c>
      <c r="E13" s="5" t="s">
        <v>37</v>
      </c>
      <c r="F13" s="5"/>
      <c r="G13" s="5"/>
      <c r="H13" s="5"/>
      <c r="I13" s="5"/>
      <c r="J13" s="5"/>
      <c r="K13" s="5"/>
      <c r="L13" s="5"/>
      <c r="M13" s="5" t="s">
        <v>32</v>
      </c>
      <c r="N13" s="5" t="s">
        <v>33</v>
      </c>
      <c r="O13" s="5" t="s">
        <v>34</v>
      </c>
      <c r="P13" s="6" t="s">
        <v>43</v>
      </c>
      <c r="Q13" s="7">
        <v>2204672000</v>
      </c>
      <c r="R13" s="7">
        <v>0</v>
      </c>
      <c r="S13" s="7">
        <v>0</v>
      </c>
      <c r="T13" s="7">
        <v>2204672000</v>
      </c>
      <c r="U13" s="7">
        <v>0</v>
      </c>
      <c r="V13" s="7">
        <v>2191922422.6999998</v>
      </c>
      <c r="W13" s="15">
        <f t="shared" si="1"/>
        <v>0.99421701854062638</v>
      </c>
      <c r="X13" s="7">
        <v>12749577.300000001</v>
      </c>
      <c r="Y13" s="7">
        <v>1964248665.3499999</v>
      </c>
      <c r="Z13" s="15">
        <f t="shared" si="2"/>
        <v>0.89094825232506236</v>
      </c>
      <c r="AA13" s="7">
        <v>1797777191.28</v>
      </c>
      <c r="AB13" s="15">
        <f t="shared" si="3"/>
        <v>0.91524928742138811</v>
      </c>
      <c r="AC13" s="15">
        <f t="shared" si="4"/>
        <v>0.8154397530698444</v>
      </c>
      <c r="AD13" s="7">
        <v>1797777191.28</v>
      </c>
      <c r="AE13" s="7">
        <v>1797777191.28</v>
      </c>
      <c r="AF13" s="4"/>
      <c r="AG13" s="15">
        <f t="shared" si="5"/>
        <v>0.8154397530698444</v>
      </c>
    </row>
    <row r="14" spans="1:33" ht="22.5">
      <c r="C14" s="16" t="s">
        <v>42</v>
      </c>
      <c r="D14" s="5" t="s">
        <v>30</v>
      </c>
      <c r="E14" s="5" t="s">
        <v>37</v>
      </c>
      <c r="F14" s="5"/>
      <c r="G14" s="5"/>
      <c r="H14" s="5"/>
      <c r="I14" s="5"/>
      <c r="J14" s="5"/>
      <c r="K14" s="5"/>
      <c r="L14" s="5"/>
      <c r="M14" s="5" t="s">
        <v>44</v>
      </c>
      <c r="N14" s="5" t="s">
        <v>45</v>
      </c>
      <c r="O14" s="5" t="s">
        <v>34</v>
      </c>
      <c r="P14" s="6" t="s">
        <v>43</v>
      </c>
      <c r="Q14" s="7">
        <v>387758000</v>
      </c>
      <c r="R14" s="7">
        <v>0</v>
      </c>
      <c r="S14" s="7">
        <v>0</v>
      </c>
      <c r="T14" s="7">
        <v>387758000</v>
      </c>
      <c r="U14" s="7">
        <v>0</v>
      </c>
      <c r="V14" s="7">
        <v>381010449</v>
      </c>
      <c r="W14" s="15">
        <f t="shared" si="1"/>
        <v>0.98259855115819661</v>
      </c>
      <c r="X14" s="7">
        <v>6747551</v>
      </c>
      <c r="Y14" s="7">
        <v>369716234</v>
      </c>
      <c r="Z14" s="15">
        <f t="shared" si="2"/>
        <v>0.9534715827913286</v>
      </c>
      <c r="AA14" s="7">
        <v>134472</v>
      </c>
      <c r="AB14" s="15">
        <f t="shared" si="3"/>
        <v>3.6371678501950772E-4</v>
      </c>
      <c r="AC14" s="15">
        <f t="shared" si="4"/>
        <v>3.4679361870032342E-4</v>
      </c>
      <c r="AD14" s="7">
        <v>134472</v>
      </c>
      <c r="AE14" s="7">
        <v>134472</v>
      </c>
      <c r="AF14" s="4"/>
      <c r="AG14" s="15">
        <f t="shared" si="5"/>
        <v>3.4679361870032342E-4</v>
      </c>
    </row>
    <row r="15" spans="1:33" ht="21"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81</v>
      </c>
      <c r="Q15" s="8">
        <f>SUM(Q13:Q14)</f>
        <v>2592430000</v>
      </c>
      <c r="R15" s="8">
        <f t="shared" ref="R15:AF15" si="7">SUM(R13:R14)</f>
        <v>0</v>
      </c>
      <c r="S15" s="8">
        <f t="shared" si="7"/>
        <v>0</v>
      </c>
      <c r="T15" s="8">
        <f t="shared" si="7"/>
        <v>2592430000</v>
      </c>
      <c r="U15" s="8">
        <f t="shared" si="7"/>
        <v>0</v>
      </c>
      <c r="V15" s="8">
        <f t="shared" si="7"/>
        <v>2572932871.6999998</v>
      </c>
      <c r="W15" s="15">
        <f t="shared" si="1"/>
        <v>0.99247920742315121</v>
      </c>
      <c r="X15" s="8">
        <f t="shared" si="7"/>
        <v>19497128.300000001</v>
      </c>
      <c r="Y15" s="8">
        <f t="shared" si="7"/>
        <v>2333964899.3499999</v>
      </c>
      <c r="Z15" s="15">
        <f t="shared" si="2"/>
        <v>0.90030006571054955</v>
      </c>
      <c r="AA15" s="8">
        <f t="shared" si="7"/>
        <v>1797911663.28</v>
      </c>
      <c r="AB15" s="15">
        <f t="shared" si="3"/>
        <v>0.77032506520586974</v>
      </c>
      <c r="AC15" s="15">
        <f t="shared" si="4"/>
        <v>0.69352370682332787</v>
      </c>
      <c r="AD15" s="8">
        <f t="shared" si="7"/>
        <v>1797911663.28</v>
      </c>
      <c r="AE15" s="8">
        <f t="shared" si="7"/>
        <v>1797911663.28</v>
      </c>
      <c r="AF15" s="8">
        <f t="shared" si="7"/>
        <v>0</v>
      </c>
      <c r="AG15" s="15">
        <f t="shared" si="5"/>
        <v>0.69352370682332787</v>
      </c>
    </row>
    <row r="16" spans="1:33" ht="33.75">
      <c r="C16" s="16" t="s">
        <v>46</v>
      </c>
      <c r="D16" s="5" t="s">
        <v>30</v>
      </c>
      <c r="E16" s="5" t="s">
        <v>40</v>
      </c>
      <c r="F16" s="5" t="s">
        <v>47</v>
      </c>
      <c r="G16" s="5" t="s">
        <v>37</v>
      </c>
      <c r="H16" s="5" t="s">
        <v>48</v>
      </c>
      <c r="I16" s="5"/>
      <c r="J16" s="5"/>
      <c r="K16" s="5"/>
      <c r="L16" s="5"/>
      <c r="M16" s="5" t="s">
        <v>32</v>
      </c>
      <c r="N16" s="5" t="s">
        <v>33</v>
      </c>
      <c r="O16" s="5" t="s">
        <v>34</v>
      </c>
      <c r="P16" s="6" t="s">
        <v>49</v>
      </c>
      <c r="Q16" s="7">
        <v>53145000</v>
      </c>
      <c r="R16" s="7">
        <v>0</v>
      </c>
      <c r="S16" s="7">
        <v>0</v>
      </c>
      <c r="T16" s="7">
        <v>53145000</v>
      </c>
      <c r="U16" s="7">
        <v>0</v>
      </c>
      <c r="V16" s="7">
        <v>53145000</v>
      </c>
      <c r="W16" s="15">
        <f t="shared" si="1"/>
        <v>1</v>
      </c>
      <c r="X16" s="7">
        <v>0</v>
      </c>
      <c r="Y16" s="7">
        <v>17778282</v>
      </c>
      <c r="Z16" s="15">
        <f t="shared" si="2"/>
        <v>0.33452407564211123</v>
      </c>
      <c r="AA16" s="7">
        <v>17649002</v>
      </c>
      <c r="AB16" s="15">
        <f t="shared" si="3"/>
        <v>0.99272820624625036</v>
      </c>
      <c r="AC16" s="15">
        <f t="shared" si="4"/>
        <v>0.33209148555837803</v>
      </c>
      <c r="AD16" s="7">
        <v>17649002</v>
      </c>
      <c r="AE16" s="7">
        <v>17649002</v>
      </c>
      <c r="AF16" s="4"/>
      <c r="AG16" s="15">
        <f t="shared" si="5"/>
        <v>0.33209148555837803</v>
      </c>
    </row>
    <row r="17" spans="3:33"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82</v>
      </c>
      <c r="Q17" s="8">
        <f>SUM(Q16)</f>
        <v>53145000</v>
      </c>
      <c r="R17" s="8">
        <f t="shared" ref="R17:AF17" si="8">SUM(R16)</f>
        <v>0</v>
      </c>
      <c r="S17" s="8">
        <f t="shared" si="8"/>
        <v>0</v>
      </c>
      <c r="T17" s="8">
        <f t="shared" si="8"/>
        <v>53145000</v>
      </c>
      <c r="U17" s="8">
        <f t="shared" si="8"/>
        <v>0</v>
      </c>
      <c r="V17" s="8">
        <f t="shared" si="8"/>
        <v>53145000</v>
      </c>
      <c r="W17" s="15">
        <f t="shared" si="1"/>
        <v>1</v>
      </c>
      <c r="X17" s="8">
        <f t="shared" si="8"/>
        <v>0</v>
      </c>
      <c r="Y17" s="8">
        <f t="shared" si="8"/>
        <v>17778282</v>
      </c>
      <c r="Z17" s="15">
        <f t="shared" si="2"/>
        <v>0.33452407564211123</v>
      </c>
      <c r="AA17" s="8">
        <f t="shared" si="8"/>
        <v>17649002</v>
      </c>
      <c r="AB17" s="15">
        <f t="shared" si="3"/>
        <v>0.99272820624625036</v>
      </c>
      <c r="AC17" s="15">
        <f t="shared" si="4"/>
        <v>0.33209148555837803</v>
      </c>
      <c r="AD17" s="8">
        <f t="shared" si="8"/>
        <v>17649002</v>
      </c>
      <c r="AE17" s="8">
        <f t="shared" si="8"/>
        <v>17649002</v>
      </c>
      <c r="AF17" s="8">
        <f t="shared" si="8"/>
        <v>0</v>
      </c>
      <c r="AG17" s="15">
        <f t="shared" si="5"/>
        <v>0.33209148555837803</v>
      </c>
    </row>
    <row r="18" spans="3:33">
      <c r="C18" s="16" t="s">
        <v>50</v>
      </c>
      <c r="D18" s="5" t="s">
        <v>30</v>
      </c>
      <c r="E18" s="5" t="s">
        <v>51</v>
      </c>
      <c r="F18" s="5" t="s">
        <v>31</v>
      </c>
      <c r="G18" s="5"/>
      <c r="H18" s="5"/>
      <c r="I18" s="5"/>
      <c r="J18" s="5"/>
      <c r="K18" s="5"/>
      <c r="L18" s="5"/>
      <c r="M18" s="5" t="s">
        <v>32</v>
      </c>
      <c r="N18" s="5" t="s">
        <v>33</v>
      </c>
      <c r="O18" s="5" t="s">
        <v>34</v>
      </c>
      <c r="P18" s="6" t="s">
        <v>52</v>
      </c>
      <c r="Q18" s="7">
        <v>52224000</v>
      </c>
      <c r="R18" s="7">
        <v>0</v>
      </c>
      <c r="S18" s="7">
        <v>0</v>
      </c>
      <c r="T18" s="7">
        <v>52224000</v>
      </c>
      <c r="U18" s="7">
        <v>0</v>
      </c>
      <c r="V18" s="7">
        <v>52124000</v>
      </c>
      <c r="W18" s="15">
        <f t="shared" si="1"/>
        <v>0.99808517156862742</v>
      </c>
      <c r="X18" s="7">
        <v>100000</v>
      </c>
      <c r="Y18" s="7">
        <v>22069265.629999999</v>
      </c>
      <c r="Z18" s="15">
        <f t="shared" si="2"/>
        <v>0.42258857287837009</v>
      </c>
      <c r="AA18" s="7">
        <v>22069265.629999999</v>
      </c>
      <c r="AB18" s="15">
        <f t="shared" si="3"/>
        <v>1</v>
      </c>
      <c r="AC18" s="15">
        <f t="shared" si="4"/>
        <v>0.42258857287837009</v>
      </c>
      <c r="AD18" s="7">
        <v>22069265.629999999</v>
      </c>
      <c r="AE18" s="7">
        <v>22069265.629999999</v>
      </c>
      <c r="AF18" s="4"/>
      <c r="AG18" s="15">
        <f t="shared" si="5"/>
        <v>0.42258857287837009</v>
      </c>
    </row>
    <row r="19" spans="3:33" ht="22.5">
      <c r="C19" s="16" t="s">
        <v>53</v>
      </c>
      <c r="D19" s="5" t="s">
        <v>30</v>
      </c>
      <c r="E19" s="5" t="s">
        <v>51</v>
      </c>
      <c r="F19" s="5" t="s">
        <v>40</v>
      </c>
      <c r="G19" s="5"/>
      <c r="H19" s="5"/>
      <c r="I19" s="5"/>
      <c r="J19" s="5"/>
      <c r="K19" s="5"/>
      <c r="L19" s="5"/>
      <c r="M19" s="5" t="s">
        <v>32</v>
      </c>
      <c r="N19" s="5" t="s">
        <v>33</v>
      </c>
      <c r="O19" s="5" t="s">
        <v>34</v>
      </c>
      <c r="P19" s="6" t="s">
        <v>54</v>
      </c>
      <c r="Q19" s="7">
        <v>3818000</v>
      </c>
      <c r="R19" s="7">
        <v>0</v>
      </c>
      <c r="S19" s="7">
        <v>0</v>
      </c>
      <c r="T19" s="7">
        <v>3818000</v>
      </c>
      <c r="U19" s="7">
        <v>0</v>
      </c>
      <c r="V19" s="7">
        <v>3800000</v>
      </c>
      <c r="W19" s="15">
        <f t="shared" si="1"/>
        <v>0.99528548978522791</v>
      </c>
      <c r="X19" s="7">
        <v>18000</v>
      </c>
      <c r="Y19" s="7">
        <v>2834486</v>
      </c>
      <c r="Z19" s="15">
        <f t="shared" si="2"/>
        <v>0.74240073336825563</v>
      </c>
      <c r="AA19" s="7">
        <v>2834486</v>
      </c>
      <c r="AB19" s="15">
        <f t="shared" si="3"/>
        <v>1</v>
      </c>
      <c r="AC19" s="15">
        <f t="shared" si="4"/>
        <v>0.74240073336825563</v>
      </c>
      <c r="AD19" s="7">
        <v>2834486</v>
      </c>
      <c r="AE19" s="7">
        <v>2834486</v>
      </c>
      <c r="AF19" s="4"/>
      <c r="AG19" s="15">
        <f t="shared" si="5"/>
        <v>0.74240073336825563</v>
      </c>
    </row>
    <row r="20" spans="3:33" ht="22.5">
      <c r="C20" s="16" t="s">
        <v>55</v>
      </c>
      <c r="D20" s="5" t="s">
        <v>30</v>
      </c>
      <c r="E20" s="5" t="s">
        <v>51</v>
      </c>
      <c r="F20" s="5" t="s">
        <v>47</v>
      </c>
      <c r="G20" s="5" t="s">
        <v>31</v>
      </c>
      <c r="H20" s="5"/>
      <c r="I20" s="5"/>
      <c r="J20" s="5"/>
      <c r="K20" s="5"/>
      <c r="L20" s="5"/>
      <c r="M20" s="5" t="s">
        <v>32</v>
      </c>
      <c r="N20" s="5" t="s">
        <v>56</v>
      </c>
      <c r="O20" s="5" t="s">
        <v>57</v>
      </c>
      <c r="P20" s="6" t="s">
        <v>58</v>
      </c>
      <c r="Q20" s="7">
        <v>197598000</v>
      </c>
      <c r="R20" s="7">
        <v>0</v>
      </c>
      <c r="S20" s="7">
        <v>0</v>
      </c>
      <c r="T20" s="7">
        <v>197598000</v>
      </c>
      <c r="U20" s="7">
        <v>0</v>
      </c>
      <c r="V20" s="7">
        <v>136543703</v>
      </c>
      <c r="W20" s="15">
        <f t="shared" si="1"/>
        <v>0.6910176368181864</v>
      </c>
      <c r="X20" s="7">
        <v>61054297</v>
      </c>
      <c r="Y20" s="7">
        <v>136543703</v>
      </c>
      <c r="Z20" s="15">
        <f t="shared" si="2"/>
        <v>0.6910176368181864</v>
      </c>
      <c r="AA20" s="7">
        <v>136543703</v>
      </c>
      <c r="AB20" s="15">
        <f t="shared" si="3"/>
        <v>1</v>
      </c>
      <c r="AC20" s="15">
        <f t="shared" si="4"/>
        <v>0.6910176368181864</v>
      </c>
      <c r="AD20" s="7">
        <v>136543703</v>
      </c>
      <c r="AE20" s="7">
        <v>136543703</v>
      </c>
      <c r="AF20" s="4"/>
      <c r="AG20" s="15">
        <f t="shared" si="5"/>
        <v>0.6910176368181864</v>
      </c>
    </row>
    <row r="21" spans="3:33" ht="31.5"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83</v>
      </c>
      <c r="Q21" s="8">
        <f>SUM(Q18:Q20)</f>
        <v>253640000</v>
      </c>
      <c r="R21" s="8">
        <f t="shared" ref="R21:AF21" si="9">SUM(R18:R20)</f>
        <v>0</v>
      </c>
      <c r="S21" s="8">
        <f t="shared" si="9"/>
        <v>0</v>
      </c>
      <c r="T21" s="8">
        <f t="shared" si="9"/>
        <v>253640000</v>
      </c>
      <c r="U21" s="8">
        <f t="shared" si="9"/>
        <v>0</v>
      </c>
      <c r="V21" s="8">
        <f t="shared" si="9"/>
        <v>192467703</v>
      </c>
      <c r="W21" s="15">
        <f t="shared" si="1"/>
        <v>0.75882235846081059</v>
      </c>
      <c r="X21" s="8">
        <f t="shared" si="9"/>
        <v>61172297</v>
      </c>
      <c r="Y21" s="8">
        <f t="shared" si="9"/>
        <v>161447454.63</v>
      </c>
      <c r="Z21" s="15">
        <f t="shared" si="2"/>
        <v>0.63652205736476897</v>
      </c>
      <c r="AA21" s="8">
        <f t="shared" si="9"/>
        <v>161447454.63</v>
      </c>
      <c r="AB21" s="15">
        <f t="shared" si="3"/>
        <v>1</v>
      </c>
      <c r="AC21" s="15">
        <f t="shared" si="4"/>
        <v>0.63652205736476897</v>
      </c>
      <c r="AD21" s="8">
        <f t="shared" si="9"/>
        <v>161447454.63</v>
      </c>
      <c r="AE21" s="8">
        <f t="shared" si="9"/>
        <v>161447454.63</v>
      </c>
      <c r="AF21" s="8">
        <f t="shared" si="9"/>
        <v>0</v>
      </c>
      <c r="AG21" s="15">
        <f t="shared" si="5"/>
        <v>0.63652205736476897</v>
      </c>
    </row>
    <row r="22" spans="3:33" ht="78.75">
      <c r="C22" s="16" t="s">
        <v>59</v>
      </c>
      <c r="D22" s="5" t="s">
        <v>60</v>
      </c>
      <c r="E22" s="5" t="s">
        <v>61</v>
      </c>
      <c r="F22" s="5" t="s">
        <v>62</v>
      </c>
      <c r="G22" s="5" t="s">
        <v>63</v>
      </c>
      <c r="H22" s="5"/>
      <c r="I22" s="5"/>
      <c r="J22" s="5"/>
      <c r="K22" s="5"/>
      <c r="L22" s="5"/>
      <c r="M22" s="5" t="s">
        <v>32</v>
      </c>
      <c r="N22" s="5" t="s">
        <v>64</v>
      </c>
      <c r="O22" s="5" t="s">
        <v>34</v>
      </c>
      <c r="P22" s="6" t="s">
        <v>65</v>
      </c>
      <c r="Q22" s="7">
        <v>3500000000</v>
      </c>
      <c r="R22" s="7">
        <v>0</v>
      </c>
      <c r="S22" s="7">
        <v>0</v>
      </c>
      <c r="T22" s="7">
        <v>3500000000</v>
      </c>
      <c r="U22" s="7">
        <v>0</v>
      </c>
      <c r="V22" s="7">
        <v>3500000000</v>
      </c>
      <c r="W22" s="15">
        <f t="shared" si="1"/>
        <v>1</v>
      </c>
      <c r="X22" s="7">
        <v>0</v>
      </c>
      <c r="Y22" s="7">
        <v>3061339679</v>
      </c>
      <c r="Z22" s="15">
        <f t="shared" si="2"/>
        <v>0.87466847971428574</v>
      </c>
      <c r="AA22" s="7">
        <v>2072246896</v>
      </c>
      <c r="AB22" s="15">
        <f t="shared" si="3"/>
        <v>0.67690851499266114</v>
      </c>
      <c r="AC22" s="15">
        <f t="shared" si="4"/>
        <v>0.59207054171428575</v>
      </c>
      <c r="AD22" s="7">
        <v>2072246896</v>
      </c>
      <c r="AE22" s="7">
        <v>2072246896</v>
      </c>
      <c r="AF22" s="4"/>
      <c r="AG22" s="15">
        <f t="shared" si="5"/>
        <v>0.59207054171428575</v>
      </c>
    </row>
    <row r="23" spans="3:33" ht="56.25">
      <c r="C23" s="16" t="s">
        <v>66</v>
      </c>
      <c r="D23" s="5" t="s">
        <v>60</v>
      </c>
      <c r="E23" s="5" t="s">
        <v>61</v>
      </c>
      <c r="F23" s="5" t="s">
        <v>62</v>
      </c>
      <c r="G23" s="5" t="s">
        <v>67</v>
      </c>
      <c r="H23" s="5"/>
      <c r="I23" s="5"/>
      <c r="J23" s="5"/>
      <c r="K23" s="5"/>
      <c r="L23" s="5"/>
      <c r="M23" s="5" t="s">
        <v>32</v>
      </c>
      <c r="N23" s="5" t="s">
        <v>56</v>
      </c>
      <c r="O23" s="5" t="s">
        <v>34</v>
      </c>
      <c r="P23" s="6" t="s">
        <v>68</v>
      </c>
      <c r="Q23" s="7">
        <v>21647590356</v>
      </c>
      <c r="R23" s="7">
        <v>0</v>
      </c>
      <c r="S23" s="7">
        <v>0</v>
      </c>
      <c r="T23" s="7">
        <v>21647590356</v>
      </c>
      <c r="U23" s="7">
        <v>0</v>
      </c>
      <c r="V23" s="7">
        <v>21647590356</v>
      </c>
      <c r="W23" s="15">
        <f t="shared" si="1"/>
        <v>1</v>
      </c>
      <c r="X23" s="7">
        <v>0</v>
      </c>
      <c r="Y23" s="7">
        <v>19995237768.080002</v>
      </c>
      <c r="Z23" s="15">
        <f t="shared" si="2"/>
        <v>0.92367036881488196</v>
      </c>
      <c r="AA23" s="7">
        <v>16511707270.370001</v>
      </c>
      <c r="AB23" s="15">
        <f t="shared" si="3"/>
        <v>0.82578199178651235</v>
      </c>
      <c r="AC23" s="15">
        <f t="shared" si="4"/>
        <v>0.76275035691413562</v>
      </c>
      <c r="AD23" s="7">
        <v>16511707270.370001</v>
      </c>
      <c r="AE23" s="7">
        <v>16511707270.370001</v>
      </c>
      <c r="AF23" s="4"/>
      <c r="AG23" s="15">
        <f t="shared" si="5"/>
        <v>0.76275035691413562</v>
      </c>
    </row>
    <row r="24" spans="3:33" ht="56.25">
      <c r="C24" s="16" t="s">
        <v>66</v>
      </c>
      <c r="D24" s="5" t="s">
        <v>60</v>
      </c>
      <c r="E24" s="5" t="s">
        <v>61</v>
      </c>
      <c r="F24" s="5" t="s">
        <v>62</v>
      </c>
      <c r="G24" s="5" t="s">
        <v>67</v>
      </c>
      <c r="H24" s="5"/>
      <c r="I24" s="5"/>
      <c r="J24" s="5"/>
      <c r="K24" s="5"/>
      <c r="L24" s="5"/>
      <c r="M24" s="5" t="s">
        <v>44</v>
      </c>
      <c r="N24" s="5" t="s">
        <v>45</v>
      </c>
      <c r="O24" s="5" t="s">
        <v>34</v>
      </c>
      <c r="P24" s="6" t="s">
        <v>68</v>
      </c>
      <c r="Q24" s="7">
        <v>4179144000</v>
      </c>
      <c r="R24" s="7">
        <v>0</v>
      </c>
      <c r="S24" s="7">
        <v>0</v>
      </c>
      <c r="T24" s="7">
        <v>4179144000</v>
      </c>
      <c r="U24" s="7">
        <v>0</v>
      </c>
      <c r="V24" s="7">
        <v>4179144000</v>
      </c>
      <c r="W24" s="15">
        <f t="shared" si="1"/>
        <v>1</v>
      </c>
      <c r="X24" s="7">
        <v>0</v>
      </c>
      <c r="Y24" s="7">
        <v>2581843146</v>
      </c>
      <c r="Z24" s="15">
        <f t="shared" si="2"/>
        <v>0.61779233881388151</v>
      </c>
      <c r="AA24" s="7">
        <v>2389561893</v>
      </c>
      <c r="AB24" s="15">
        <f t="shared" si="3"/>
        <v>0.92552558690565778</v>
      </c>
      <c r="AC24" s="15">
        <f t="shared" si="4"/>
        <v>0.57178261696653665</v>
      </c>
      <c r="AD24" s="7">
        <v>2389561893</v>
      </c>
      <c r="AE24" s="7">
        <v>2389561893</v>
      </c>
      <c r="AF24" s="4"/>
      <c r="AG24" s="15">
        <f t="shared" si="5"/>
        <v>0.57178261696653665</v>
      </c>
    </row>
    <row r="25" spans="3:33" ht="56.25">
      <c r="C25" s="16" t="s">
        <v>66</v>
      </c>
      <c r="D25" s="5" t="s">
        <v>60</v>
      </c>
      <c r="E25" s="5" t="s">
        <v>61</v>
      </c>
      <c r="F25" s="5" t="s">
        <v>62</v>
      </c>
      <c r="G25" s="5" t="s">
        <v>67</v>
      </c>
      <c r="H25" s="5"/>
      <c r="I25" s="5"/>
      <c r="J25" s="5"/>
      <c r="K25" s="5"/>
      <c r="L25" s="5"/>
      <c r="M25" s="5" t="s">
        <v>44</v>
      </c>
      <c r="N25" s="5" t="s">
        <v>69</v>
      </c>
      <c r="O25" s="5" t="s">
        <v>34</v>
      </c>
      <c r="P25" s="6" t="s">
        <v>68</v>
      </c>
      <c r="Q25" s="7">
        <v>1373265644</v>
      </c>
      <c r="R25" s="7">
        <v>0</v>
      </c>
      <c r="S25" s="7">
        <v>0</v>
      </c>
      <c r="T25" s="7">
        <v>1373265644</v>
      </c>
      <c r="U25" s="7">
        <v>0</v>
      </c>
      <c r="V25" s="7">
        <v>1373265644</v>
      </c>
      <c r="W25" s="15">
        <f t="shared" si="1"/>
        <v>1</v>
      </c>
      <c r="X25" s="7">
        <v>0</v>
      </c>
      <c r="Y25" s="7">
        <v>1373265644</v>
      </c>
      <c r="Z25" s="15">
        <f t="shared" si="2"/>
        <v>1</v>
      </c>
      <c r="AA25" s="7">
        <v>896560741</v>
      </c>
      <c r="AB25" s="15">
        <f t="shared" si="3"/>
        <v>0.65286766978931277</v>
      </c>
      <c r="AC25" s="15">
        <f t="shared" si="4"/>
        <v>0.65286766978931277</v>
      </c>
      <c r="AD25" s="7">
        <v>896560741</v>
      </c>
      <c r="AE25" s="7">
        <v>896560741</v>
      </c>
      <c r="AF25" s="4"/>
      <c r="AG25" s="15">
        <f t="shared" si="5"/>
        <v>0.65286766978931277</v>
      </c>
    </row>
    <row r="26" spans="3:33" ht="45">
      <c r="C26" s="16" t="s">
        <v>70</v>
      </c>
      <c r="D26" s="5" t="s">
        <v>60</v>
      </c>
      <c r="E26" s="5" t="s">
        <v>71</v>
      </c>
      <c r="F26" s="5" t="s">
        <v>62</v>
      </c>
      <c r="G26" s="5" t="s">
        <v>63</v>
      </c>
      <c r="H26" s="5"/>
      <c r="I26" s="5"/>
      <c r="J26" s="5"/>
      <c r="K26" s="5"/>
      <c r="L26" s="5"/>
      <c r="M26" s="5" t="s">
        <v>32</v>
      </c>
      <c r="N26" s="5" t="s">
        <v>56</v>
      </c>
      <c r="O26" s="5" t="s">
        <v>34</v>
      </c>
      <c r="P26" s="6" t="s">
        <v>72</v>
      </c>
      <c r="Q26" s="7">
        <v>11300000000</v>
      </c>
      <c r="R26" s="7">
        <v>0</v>
      </c>
      <c r="S26" s="7">
        <v>0</v>
      </c>
      <c r="T26" s="7">
        <v>11300000000</v>
      </c>
      <c r="U26" s="7">
        <v>0</v>
      </c>
      <c r="V26" s="7">
        <v>11300000000</v>
      </c>
      <c r="W26" s="15">
        <f t="shared" si="1"/>
        <v>1</v>
      </c>
      <c r="X26" s="7">
        <v>0</v>
      </c>
      <c r="Y26" s="7">
        <v>10347444757.33</v>
      </c>
      <c r="Z26" s="15">
        <f t="shared" si="2"/>
        <v>0.91570307586991151</v>
      </c>
      <c r="AA26" s="7">
        <v>8316059297.3299999</v>
      </c>
      <c r="AB26" s="15">
        <f t="shared" si="3"/>
        <v>0.80368240588469997</v>
      </c>
      <c r="AC26" s="15">
        <f t="shared" si="4"/>
        <v>0.73593445109115041</v>
      </c>
      <c r="AD26" s="7">
        <v>8316059297.3299999</v>
      </c>
      <c r="AE26" s="7">
        <v>8316059297.3299999</v>
      </c>
      <c r="AF26" s="4"/>
      <c r="AG26" s="15">
        <f t="shared" si="5"/>
        <v>0.73593445109115041</v>
      </c>
    </row>
    <row r="27" spans="3:33" ht="78.75">
      <c r="C27" s="16" t="s">
        <v>73</v>
      </c>
      <c r="D27" s="5" t="s">
        <v>60</v>
      </c>
      <c r="E27" s="5" t="s">
        <v>71</v>
      </c>
      <c r="F27" s="5" t="s">
        <v>62</v>
      </c>
      <c r="G27" s="5" t="s">
        <v>67</v>
      </c>
      <c r="H27" s="5"/>
      <c r="I27" s="5"/>
      <c r="J27" s="5"/>
      <c r="K27" s="5"/>
      <c r="L27" s="5"/>
      <c r="M27" s="5" t="s">
        <v>32</v>
      </c>
      <c r="N27" s="5" t="s">
        <v>56</v>
      </c>
      <c r="O27" s="5" t="s">
        <v>34</v>
      </c>
      <c r="P27" s="6" t="s">
        <v>74</v>
      </c>
      <c r="Q27" s="7">
        <v>5500000000</v>
      </c>
      <c r="R27" s="7">
        <v>0</v>
      </c>
      <c r="S27" s="7">
        <v>0</v>
      </c>
      <c r="T27" s="7">
        <v>5500000000</v>
      </c>
      <c r="U27" s="7">
        <v>0</v>
      </c>
      <c r="V27" s="7">
        <v>5469612439</v>
      </c>
      <c r="W27" s="15">
        <f t="shared" si="1"/>
        <v>0.99447498890909092</v>
      </c>
      <c r="X27" s="7">
        <v>30387561</v>
      </c>
      <c r="Y27" s="7">
        <v>3980664771</v>
      </c>
      <c r="Z27" s="15">
        <f t="shared" si="2"/>
        <v>0.72375723109090906</v>
      </c>
      <c r="AA27" s="7">
        <v>3121873784.8200002</v>
      </c>
      <c r="AB27" s="15">
        <f t="shared" si="3"/>
        <v>0.78425940500278313</v>
      </c>
      <c r="AC27" s="15">
        <f t="shared" si="4"/>
        <v>0.5676134154218182</v>
      </c>
      <c r="AD27" s="7">
        <v>3121873784.8200002</v>
      </c>
      <c r="AE27" s="7">
        <v>3121873784.8200002</v>
      </c>
      <c r="AF27" s="4"/>
      <c r="AG27" s="15">
        <f t="shared" si="5"/>
        <v>0.5676134154218182</v>
      </c>
    </row>
    <row r="28" spans="3:33" ht="56.25">
      <c r="C28" s="16" t="s">
        <v>75</v>
      </c>
      <c r="D28" s="5" t="s">
        <v>60</v>
      </c>
      <c r="E28" s="5" t="s">
        <v>76</v>
      </c>
      <c r="F28" s="5" t="s">
        <v>62</v>
      </c>
      <c r="G28" s="5" t="s">
        <v>77</v>
      </c>
      <c r="H28" s="5"/>
      <c r="I28" s="5"/>
      <c r="J28" s="5"/>
      <c r="K28" s="5"/>
      <c r="L28" s="5"/>
      <c r="M28" s="5" t="s">
        <v>32</v>
      </c>
      <c r="N28" s="5" t="s">
        <v>64</v>
      </c>
      <c r="O28" s="5" t="s">
        <v>34</v>
      </c>
      <c r="P28" s="6" t="s">
        <v>78</v>
      </c>
      <c r="Q28" s="7">
        <v>3551606291</v>
      </c>
      <c r="R28" s="7">
        <v>0</v>
      </c>
      <c r="S28" s="7">
        <v>0</v>
      </c>
      <c r="T28" s="7">
        <v>3551606291</v>
      </c>
      <c r="U28" s="7">
        <v>0</v>
      </c>
      <c r="V28" s="7">
        <v>3551606291</v>
      </c>
      <c r="W28" s="15">
        <f t="shared" si="1"/>
        <v>1</v>
      </c>
      <c r="X28" s="7">
        <v>0</v>
      </c>
      <c r="Y28" s="7">
        <v>2871601252.3299999</v>
      </c>
      <c r="Z28" s="15">
        <f t="shared" si="2"/>
        <v>0.80853591784844603</v>
      </c>
      <c r="AA28" s="7">
        <v>2198167006.3299999</v>
      </c>
      <c r="AB28" s="15">
        <f t="shared" si="3"/>
        <v>0.76548476378690133</v>
      </c>
      <c r="AC28" s="15">
        <f t="shared" si="4"/>
        <v>0.61892192608744312</v>
      </c>
      <c r="AD28" s="7">
        <v>2198167006.3299999</v>
      </c>
      <c r="AE28" s="7">
        <v>2198167006.3299999</v>
      </c>
      <c r="AF28" s="4"/>
      <c r="AG28" s="15">
        <f t="shared" si="5"/>
        <v>0.61892192608744312</v>
      </c>
    </row>
    <row r="29" spans="3:33">
      <c r="C29" s="1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 t="s">
        <v>84</v>
      </c>
      <c r="Q29" s="8">
        <f>SUM(Q22:Q28)</f>
        <v>51051606291</v>
      </c>
      <c r="R29" s="8">
        <f t="shared" ref="R29:AF29" si="10">SUM(R22:R28)</f>
        <v>0</v>
      </c>
      <c r="S29" s="8">
        <f t="shared" si="10"/>
        <v>0</v>
      </c>
      <c r="T29" s="8">
        <f t="shared" si="10"/>
        <v>51051606291</v>
      </c>
      <c r="U29" s="8">
        <f t="shared" si="10"/>
        <v>0</v>
      </c>
      <c r="V29" s="8">
        <f t="shared" si="10"/>
        <v>51021218730</v>
      </c>
      <c r="W29" s="15">
        <f t="shared" si="1"/>
        <v>0.99940476777896492</v>
      </c>
      <c r="X29" s="8">
        <f t="shared" si="10"/>
        <v>30387561</v>
      </c>
      <c r="Y29" s="8">
        <f t="shared" si="10"/>
        <v>44211397017.740005</v>
      </c>
      <c r="Z29" s="15">
        <f t="shared" si="2"/>
        <v>0.86601382855085851</v>
      </c>
      <c r="AA29" s="8">
        <f t="shared" si="10"/>
        <v>35506176888.850006</v>
      </c>
      <c r="AB29" s="15">
        <f t="shared" si="3"/>
        <v>0.80310008920557308</v>
      </c>
      <c r="AC29" s="15">
        <f t="shared" si="4"/>
        <v>0.6954957829624544</v>
      </c>
      <c r="AD29" s="8">
        <f t="shared" si="10"/>
        <v>35506176888.850006</v>
      </c>
      <c r="AE29" s="8">
        <f t="shared" si="10"/>
        <v>35506176888.850006</v>
      </c>
      <c r="AF29" s="8">
        <f t="shared" si="10"/>
        <v>0</v>
      </c>
      <c r="AG29" s="15">
        <f t="shared" si="5"/>
        <v>0.6954957829624544</v>
      </c>
    </row>
    <row r="30" spans="3:33">
      <c r="C30" s="17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85</v>
      </c>
      <c r="Q30" s="8">
        <v>64865478291</v>
      </c>
      <c r="R30" s="8">
        <v>0</v>
      </c>
      <c r="S30" s="8">
        <v>0</v>
      </c>
      <c r="T30" s="8">
        <v>64865478291</v>
      </c>
      <c r="U30" s="8">
        <v>0</v>
      </c>
      <c r="V30" s="8">
        <v>64754421304.699997</v>
      </c>
      <c r="W30" s="15">
        <f t="shared" si="1"/>
        <v>0.99828788765263121</v>
      </c>
      <c r="X30" s="8">
        <v>111056986.3</v>
      </c>
      <c r="Y30" s="8">
        <v>55675237345.660004</v>
      </c>
      <c r="Z30" s="15">
        <f t="shared" si="2"/>
        <v>0.85831845863973022</v>
      </c>
      <c r="AA30" s="8">
        <v>46410881505.699997</v>
      </c>
      <c r="AB30" s="15">
        <f t="shared" si="3"/>
        <v>0.8336000656370407</v>
      </c>
      <c r="AC30" s="15">
        <f t="shared" si="4"/>
        <v>0.71549432345956276</v>
      </c>
      <c r="AD30" s="8">
        <v>46410881505.699997</v>
      </c>
      <c r="AE30" s="8">
        <v>46410881505.699997</v>
      </c>
      <c r="AF30" s="18"/>
      <c r="AG30" s="15">
        <f t="shared" si="5"/>
        <v>0.71549432345956276</v>
      </c>
    </row>
  </sheetData>
  <mergeCells count="7">
    <mergeCell ref="AB1:AG1"/>
    <mergeCell ref="AB2:AG3"/>
    <mergeCell ref="R3:AA4"/>
    <mergeCell ref="AB4:AG4"/>
    <mergeCell ref="C5:AG5"/>
    <mergeCell ref="C1:Q4"/>
    <mergeCell ref="R1:AA2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YERY SAMIRA GIL RUBIO</cp:lastModifiedBy>
  <cp:lastPrinted>2022-10-03T15:13:57Z</cp:lastPrinted>
  <dcterms:created xsi:type="dcterms:W3CDTF">2022-10-03T15:03:51Z</dcterms:created>
  <dcterms:modified xsi:type="dcterms:W3CDTF">2022-11-01T14:33:44Z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